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pcp04\Desktop\"/>
    </mc:Choice>
  </mc:AlternateContent>
  <xr:revisionPtr revIDLastSave="0" documentId="13_ncr:1_{0CD8503E-FC44-414B-B324-3E3B01FB5E65}" xr6:coauthVersionLast="47" xr6:coauthVersionMax="47" xr10:uidLastSave="{00000000-0000-0000-0000-000000000000}"/>
  <bookViews>
    <workbookView xWindow="3036" yWindow="3036" windowWidth="17232" windowHeight="8880" xr2:uid="{00000000-000D-0000-FFFF-FFFF00000000}"/>
  </bookViews>
  <sheets>
    <sheet name="General" sheetId="2" r:id="rId1"/>
    <sheet name="Nestings_Cost" sheetId="1" r:id="rId2"/>
    <sheet name="Nestings_Time" sheetId="5" r:id="rId3"/>
    <sheet name="Parts_Cost" sheetId="3" r:id="rId4"/>
    <sheet name="Parts_Time" sheetId="8" r:id="rId5"/>
    <sheet name="Nestings_Parts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2" l="1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AC45" i="4"/>
  <c r="AA45" i="4"/>
  <c r="AM45" i="4" s="1"/>
  <c r="X45" i="4"/>
  <c r="W45" i="4"/>
  <c r="V45" i="4"/>
  <c r="I45" i="4"/>
  <c r="AM44" i="4"/>
  <c r="AH44" i="4"/>
  <c r="AA44" i="4"/>
  <c r="I44" i="4" s="1"/>
  <c r="X44" i="4"/>
  <c r="W44" i="4"/>
  <c r="V44" i="4"/>
  <c r="AM43" i="4"/>
  <c r="AI43" i="4"/>
  <c r="AH43" i="4"/>
  <c r="AA43" i="4"/>
  <c r="AC43" i="4" s="1"/>
  <c r="X43" i="4"/>
  <c r="W43" i="4"/>
  <c r="V43" i="4"/>
  <c r="I43" i="4"/>
  <c r="AH42" i="4"/>
  <c r="AC42" i="4"/>
  <c r="AA42" i="4"/>
  <c r="AM42" i="4" s="1"/>
  <c r="X42" i="4"/>
  <c r="W42" i="4"/>
  <c r="V42" i="4"/>
  <c r="I42" i="4"/>
  <c r="I40" i="4" s="1"/>
  <c r="AI40" i="4"/>
  <c r="AA40" i="4"/>
  <c r="U40" i="4"/>
  <c r="H40" i="4"/>
  <c r="AM38" i="4"/>
  <c r="AA38" i="4"/>
  <c r="AH38" i="4" s="1"/>
  <c r="X38" i="4"/>
  <c r="W38" i="4"/>
  <c r="V38" i="4"/>
  <c r="AA37" i="4"/>
  <c r="X37" i="4"/>
  <c r="W37" i="4"/>
  <c r="V37" i="4"/>
  <c r="AH36" i="4"/>
  <c r="AC36" i="4"/>
  <c r="AA36" i="4"/>
  <c r="AM36" i="4" s="1"/>
  <c r="X36" i="4"/>
  <c r="W36" i="4"/>
  <c r="V36" i="4"/>
  <c r="I36" i="4"/>
  <c r="AA34" i="4"/>
  <c r="AH34" i="4" s="1"/>
  <c r="W34" i="4" s="1"/>
  <c r="U34" i="4"/>
  <c r="H34" i="4"/>
  <c r="AM32" i="4"/>
  <c r="AH32" i="4"/>
  <c r="AA32" i="4"/>
  <c r="AC32" i="4" s="1"/>
  <c r="X32" i="4"/>
  <c r="W32" i="4"/>
  <c r="V32" i="4"/>
  <c r="I32" i="4"/>
  <c r="AM31" i="4"/>
  <c r="AH31" i="4"/>
  <c r="AA31" i="4"/>
  <c r="AC31" i="4" s="1"/>
  <c r="X31" i="4"/>
  <c r="W31" i="4"/>
  <c r="V31" i="4"/>
  <c r="I31" i="4"/>
  <c r="AH30" i="4"/>
  <c r="AC30" i="4"/>
  <c r="AA30" i="4"/>
  <c r="AM30" i="4" s="1"/>
  <c r="X30" i="4"/>
  <c r="W30" i="4"/>
  <c r="V30" i="4"/>
  <c r="I30" i="4"/>
  <c r="AA29" i="4"/>
  <c r="X29" i="4"/>
  <c r="W29" i="4"/>
  <c r="V29" i="4"/>
  <c r="AC28" i="4"/>
  <c r="AA28" i="4"/>
  <c r="AH28" i="4" s="1"/>
  <c r="X28" i="4"/>
  <c r="W28" i="4"/>
  <c r="V28" i="4"/>
  <c r="I28" i="4"/>
  <c r="AM27" i="4"/>
  <c r="AC27" i="4"/>
  <c r="AA27" i="4"/>
  <c r="AH27" i="4" s="1"/>
  <c r="X27" i="4"/>
  <c r="W27" i="4"/>
  <c r="V27" i="4"/>
  <c r="I27" i="4"/>
  <c r="AA25" i="4"/>
  <c r="U25" i="4"/>
  <c r="H25" i="4"/>
  <c r="AA23" i="4"/>
  <c r="X23" i="4"/>
  <c r="W23" i="4"/>
  <c r="V23" i="4"/>
  <c r="AC22" i="4"/>
  <c r="AA22" i="4"/>
  <c r="AM22" i="4" s="1"/>
  <c r="X22" i="4"/>
  <c r="W22" i="4"/>
  <c r="V22" i="4"/>
  <c r="AH21" i="4"/>
  <c r="AC21" i="4"/>
  <c r="AA21" i="4"/>
  <c r="AM21" i="4" s="1"/>
  <c r="X21" i="4"/>
  <c r="W21" i="4"/>
  <c r="V21" i="4"/>
  <c r="I21" i="4"/>
  <c r="AM20" i="4"/>
  <c r="AH20" i="4"/>
  <c r="AA20" i="4"/>
  <c r="AC20" i="4" s="1"/>
  <c r="X20" i="4"/>
  <c r="W20" i="4"/>
  <c r="V20" i="4"/>
  <c r="I20" i="4"/>
  <c r="AM19" i="4"/>
  <c r="AH19" i="4"/>
  <c r="AA19" i="4"/>
  <c r="AC19" i="4" s="1"/>
  <c r="X19" i="4"/>
  <c r="W19" i="4"/>
  <c r="V19" i="4"/>
  <c r="I19" i="4"/>
  <c r="AH18" i="4"/>
  <c r="AC18" i="4"/>
  <c r="AA18" i="4"/>
  <c r="AM18" i="4" s="1"/>
  <c r="X18" i="4"/>
  <c r="W18" i="4"/>
  <c r="V18" i="4"/>
  <c r="I18" i="4"/>
  <c r="AA17" i="4"/>
  <c r="X17" i="4"/>
  <c r="W17" i="4"/>
  <c r="V17" i="4"/>
  <c r="AC16" i="4"/>
  <c r="AA16" i="4"/>
  <c r="AH16" i="4" s="1"/>
  <c r="X16" i="4"/>
  <c r="W16" i="4"/>
  <c r="V16" i="4"/>
  <c r="AM15" i="4"/>
  <c r="AC15" i="4"/>
  <c r="AA15" i="4"/>
  <c r="AH15" i="4" s="1"/>
  <c r="X15" i="4"/>
  <c r="W15" i="4"/>
  <c r="V15" i="4"/>
  <c r="I15" i="4"/>
  <c r="AA14" i="4"/>
  <c r="X14" i="4"/>
  <c r="W14" i="4"/>
  <c r="V14" i="4"/>
  <c r="AA12" i="4"/>
  <c r="AC12" i="4" s="1"/>
  <c r="V12" i="4" s="1"/>
  <c r="U12" i="4"/>
  <c r="H12" i="4"/>
  <c r="AC10" i="4"/>
  <c r="AA10" i="4"/>
  <c r="AM10" i="4" s="1"/>
  <c r="X10" i="4"/>
  <c r="W10" i="4"/>
  <c r="V10" i="4"/>
  <c r="AH8" i="4"/>
  <c r="W8" i="4" s="1"/>
  <c r="AC8" i="4"/>
  <c r="V8" i="4" s="1"/>
  <c r="AA8" i="4"/>
  <c r="AM8" i="4" s="1"/>
  <c r="X8" i="4" s="1"/>
  <c r="U8" i="4"/>
  <c r="H8" i="4"/>
  <c r="AB125" i="8"/>
  <c r="AB124" i="8"/>
  <c r="AB123" i="8"/>
  <c r="AB122" i="8"/>
  <c r="AB121" i="8"/>
  <c r="AB120" i="8"/>
  <c r="AB119" i="8"/>
  <c r="AB118" i="8"/>
  <c r="AB117" i="8"/>
  <c r="AB116" i="8"/>
  <c r="AB115" i="8"/>
  <c r="AB114" i="8"/>
  <c r="AB113" i="8"/>
  <c r="AB112" i="8"/>
  <c r="AB111" i="8"/>
  <c r="AB110" i="8"/>
  <c r="AB109" i="8"/>
  <c r="AB108" i="8"/>
  <c r="AB107" i="8"/>
  <c r="AB106" i="8"/>
  <c r="AB105" i="8"/>
  <c r="AB104" i="8"/>
  <c r="AB103" i="8"/>
  <c r="AB102" i="8"/>
  <c r="AB101" i="8"/>
  <c r="AB100" i="8"/>
  <c r="AB99" i="8"/>
  <c r="AB98" i="8"/>
  <c r="AB97" i="8"/>
  <c r="AB96" i="8"/>
  <c r="AB63" i="8"/>
  <c r="AB62" i="8"/>
  <c r="AB61" i="8"/>
  <c r="AB60" i="8"/>
  <c r="AB59" i="8"/>
  <c r="AB58" i="8"/>
  <c r="AB57" i="8"/>
  <c r="AB56" i="8"/>
  <c r="AB55" i="8"/>
  <c r="AB54" i="8"/>
  <c r="AB53" i="8"/>
  <c r="AB52" i="8"/>
  <c r="AB51" i="8"/>
  <c r="AB50" i="8"/>
  <c r="AB49" i="8"/>
  <c r="AB48" i="8"/>
  <c r="AB47" i="8"/>
  <c r="AB46" i="8"/>
  <c r="AB45" i="8"/>
  <c r="AB44" i="8"/>
  <c r="AB21" i="8"/>
  <c r="AB20" i="8"/>
  <c r="AB19" i="8"/>
  <c r="AB18" i="8"/>
  <c r="AB17" i="8"/>
  <c r="AB16" i="8"/>
  <c r="AB15" i="8"/>
  <c r="AA125" i="8"/>
  <c r="AA124" i="8"/>
  <c r="AA123" i="8"/>
  <c r="AA122" i="8"/>
  <c r="AA121" i="8"/>
  <c r="AA120" i="8"/>
  <c r="AA119" i="8"/>
  <c r="AA118" i="8"/>
  <c r="AA117" i="8"/>
  <c r="AA116" i="8"/>
  <c r="AA115" i="8"/>
  <c r="AA114" i="8"/>
  <c r="AA113" i="8"/>
  <c r="AA112" i="8"/>
  <c r="AA111" i="8"/>
  <c r="AA110" i="8"/>
  <c r="AA109" i="8"/>
  <c r="AA108" i="8"/>
  <c r="AA107" i="8"/>
  <c r="AA106" i="8"/>
  <c r="AA105" i="8"/>
  <c r="AA104" i="8"/>
  <c r="AA103" i="8"/>
  <c r="AA102" i="8"/>
  <c r="AA101" i="8"/>
  <c r="AA100" i="8"/>
  <c r="AA99" i="8"/>
  <c r="AA98" i="8"/>
  <c r="AA97" i="8"/>
  <c r="AA96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21" i="8"/>
  <c r="AA20" i="8"/>
  <c r="AA19" i="8"/>
  <c r="AA18" i="8"/>
  <c r="AA17" i="8"/>
  <c r="AA16" i="8"/>
  <c r="AA15" i="8"/>
  <c r="Z125" i="8"/>
  <c r="Z124" i="8"/>
  <c r="Z123" i="8"/>
  <c r="Z122" i="8"/>
  <c r="Z121" i="8"/>
  <c r="Z120" i="8"/>
  <c r="Z119" i="8"/>
  <c r="Z118" i="8"/>
  <c r="Z117" i="8"/>
  <c r="Z116" i="8"/>
  <c r="Z115" i="8"/>
  <c r="Z114" i="8"/>
  <c r="Z113" i="8"/>
  <c r="Z112" i="8"/>
  <c r="Z111" i="8"/>
  <c r="Z110" i="8"/>
  <c r="Z109" i="8"/>
  <c r="Z108" i="8"/>
  <c r="Z107" i="8"/>
  <c r="Z106" i="8"/>
  <c r="Z105" i="8"/>
  <c r="Z104" i="8"/>
  <c r="Z103" i="8"/>
  <c r="Z102" i="8"/>
  <c r="Z101" i="8"/>
  <c r="Z100" i="8"/>
  <c r="Z99" i="8"/>
  <c r="Z98" i="8"/>
  <c r="Z97" i="8"/>
  <c r="Z96" i="8"/>
  <c r="Z63" i="8"/>
  <c r="Z62" i="8"/>
  <c r="Z61" i="8"/>
  <c r="Z60" i="8"/>
  <c r="Z59" i="8"/>
  <c r="Z58" i="8"/>
  <c r="Z57" i="8"/>
  <c r="Z56" i="8"/>
  <c r="Z55" i="8"/>
  <c r="Z54" i="8"/>
  <c r="Z53" i="8"/>
  <c r="Z52" i="8"/>
  <c r="Z51" i="8"/>
  <c r="Z50" i="8"/>
  <c r="Z49" i="8"/>
  <c r="Z48" i="8"/>
  <c r="Z47" i="8"/>
  <c r="Z46" i="8"/>
  <c r="Z45" i="8"/>
  <c r="Z44" i="8"/>
  <c r="Z21" i="8"/>
  <c r="Z20" i="8"/>
  <c r="Z19" i="8"/>
  <c r="Z18" i="8"/>
  <c r="Z17" i="8"/>
  <c r="Z16" i="8"/>
  <c r="Z15" i="8"/>
  <c r="Y125" i="8"/>
  <c r="Y124" i="8"/>
  <c r="Y123" i="8"/>
  <c r="Y122" i="8"/>
  <c r="Y121" i="8"/>
  <c r="Y120" i="8"/>
  <c r="Y119" i="8"/>
  <c r="Y118" i="8"/>
  <c r="Y117" i="8"/>
  <c r="Y116" i="8"/>
  <c r="Y115" i="8"/>
  <c r="Y114" i="8"/>
  <c r="Y113" i="8"/>
  <c r="Y112" i="8"/>
  <c r="Y111" i="8"/>
  <c r="Y110" i="8"/>
  <c r="Y109" i="8"/>
  <c r="Y108" i="8"/>
  <c r="Y107" i="8"/>
  <c r="Y106" i="8"/>
  <c r="Y105" i="8"/>
  <c r="Y104" i="8"/>
  <c r="Y103" i="8"/>
  <c r="Y102" i="8"/>
  <c r="Y101" i="8"/>
  <c r="Y100" i="8"/>
  <c r="Y99" i="8"/>
  <c r="Y98" i="8"/>
  <c r="Y97" i="8"/>
  <c r="Y96" i="8"/>
  <c r="Y63" i="8"/>
  <c r="Y62" i="8"/>
  <c r="Y61" i="8"/>
  <c r="Y60" i="8"/>
  <c r="Y59" i="8"/>
  <c r="Y58" i="8"/>
  <c r="Y57" i="8"/>
  <c r="Y56" i="8"/>
  <c r="Y55" i="8"/>
  <c r="Y54" i="8"/>
  <c r="Y53" i="8"/>
  <c r="Y52" i="8"/>
  <c r="Y51" i="8"/>
  <c r="Y50" i="8"/>
  <c r="Y49" i="8"/>
  <c r="Y48" i="8"/>
  <c r="Y47" i="8"/>
  <c r="Y46" i="8"/>
  <c r="Y45" i="8"/>
  <c r="Y44" i="8"/>
  <c r="Y21" i="8"/>
  <c r="Y20" i="8"/>
  <c r="Y19" i="8"/>
  <c r="Y18" i="8"/>
  <c r="Y17" i="8"/>
  <c r="Y16" i="8"/>
  <c r="Y15" i="8"/>
  <c r="X125" i="8"/>
  <c r="X124" i="8"/>
  <c r="X123" i="8"/>
  <c r="X122" i="8"/>
  <c r="X121" i="8"/>
  <c r="X120" i="8"/>
  <c r="X119" i="8"/>
  <c r="X118" i="8"/>
  <c r="X117" i="8"/>
  <c r="X116" i="8"/>
  <c r="X115" i="8"/>
  <c r="X114" i="8"/>
  <c r="X113" i="8"/>
  <c r="X112" i="8"/>
  <c r="X111" i="8"/>
  <c r="X110" i="8"/>
  <c r="X109" i="8"/>
  <c r="X108" i="8"/>
  <c r="X107" i="8"/>
  <c r="X106" i="8"/>
  <c r="X105" i="8"/>
  <c r="X104" i="8"/>
  <c r="X103" i="8"/>
  <c r="X102" i="8"/>
  <c r="X101" i="8"/>
  <c r="X100" i="8"/>
  <c r="X99" i="8"/>
  <c r="X98" i="8"/>
  <c r="X97" i="8"/>
  <c r="X96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21" i="8"/>
  <c r="X20" i="8"/>
  <c r="X19" i="8"/>
  <c r="X18" i="8"/>
  <c r="X17" i="8"/>
  <c r="X16" i="8"/>
  <c r="X15" i="8"/>
  <c r="W125" i="8"/>
  <c r="W124" i="8"/>
  <c r="W123" i="8"/>
  <c r="W122" i="8"/>
  <c r="W121" i="8"/>
  <c r="W120" i="8"/>
  <c r="W119" i="8"/>
  <c r="W118" i="8"/>
  <c r="W117" i="8"/>
  <c r="W116" i="8"/>
  <c r="W115" i="8"/>
  <c r="W114" i="8"/>
  <c r="W113" i="8"/>
  <c r="W112" i="8"/>
  <c r="W111" i="8"/>
  <c r="W110" i="8"/>
  <c r="W109" i="8"/>
  <c r="W108" i="8"/>
  <c r="W107" i="8"/>
  <c r="W106" i="8"/>
  <c r="W105" i="8"/>
  <c r="W104" i="8"/>
  <c r="W103" i="8"/>
  <c r="W102" i="8"/>
  <c r="W101" i="8"/>
  <c r="W100" i="8"/>
  <c r="W99" i="8"/>
  <c r="W98" i="8"/>
  <c r="W97" i="8"/>
  <c r="W96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21" i="8"/>
  <c r="W20" i="8"/>
  <c r="W19" i="8"/>
  <c r="W18" i="8"/>
  <c r="W17" i="8"/>
  <c r="W16" i="8"/>
  <c r="W15" i="8"/>
  <c r="V125" i="8"/>
  <c r="V124" i="8"/>
  <c r="V123" i="8"/>
  <c r="V122" i="8"/>
  <c r="V121" i="8"/>
  <c r="V120" i="8"/>
  <c r="V119" i="8"/>
  <c r="V118" i="8"/>
  <c r="V117" i="8"/>
  <c r="V116" i="8"/>
  <c r="V115" i="8"/>
  <c r="V114" i="8"/>
  <c r="V113" i="8"/>
  <c r="V112" i="8"/>
  <c r="V111" i="8"/>
  <c r="V110" i="8"/>
  <c r="V109" i="8"/>
  <c r="V108" i="8"/>
  <c r="V107" i="8"/>
  <c r="V106" i="8"/>
  <c r="V105" i="8"/>
  <c r="V104" i="8"/>
  <c r="V103" i="8"/>
  <c r="V102" i="8"/>
  <c r="V101" i="8"/>
  <c r="V100" i="8"/>
  <c r="V99" i="8"/>
  <c r="V98" i="8"/>
  <c r="V97" i="8"/>
  <c r="V96" i="8"/>
  <c r="V63" i="8"/>
  <c r="V62" i="8"/>
  <c r="V61" i="8"/>
  <c r="V60" i="8"/>
  <c r="V59" i="8"/>
  <c r="V58" i="8"/>
  <c r="V57" i="8"/>
  <c r="V56" i="8"/>
  <c r="V55" i="8"/>
  <c r="V54" i="8"/>
  <c r="V53" i="8"/>
  <c r="V52" i="8"/>
  <c r="V51" i="8"/>
  <c r="V50" i="8"/>
  <c r="V49" i="8"/>
  <c r="V48" i="8"/>
  <c r="V47" i="8"/>
  <c r="V46" i="8"/>
  <c r="V45" i="8"/>
  <c r="V44" i="8"/>
  <c r="V21" i="8"/>
  <c r="V20" i="8"/>
  <c r="V19" i="8"/>
  <c r="V18" i="8"/>
  <c r="V17" i="8"/>
  <c r="V16" i="8"/>
  <c r="V15" i="8"/>
  <c r="U125" i="8"/>
  <c r="U124" i="8"/>
  <c r="U123" i="8"/>
  <c r="U122" i="8"/>
  <c r="U121" i="8"/>
  <c r="U120" i="8"/>
  <c r="U119" i="8"/>
  <c r="U118" i="8"/>
  <c r="U117" i="8"/>
  <c r="U116" i="8"/>
  <c r="U115" i="8"/>
  <c r="U114" i="8"/>
  <c r="U113" i="8"/>
  <c r="U112" i="8"/>
  <c r="U111" i="8"/>
  <c r="U110" i="8"/>
  <c r="U109" i="8"/>
  <c r="U108" i="8"/>
  <c r="U107" i="8"/>
  <c r="U106" i="8"/>
  <c r="U105" i="8"/>
  <c r="U104" i="8"/>
  <c r="U103" i="8"/>
  <c r="U102" i="8"/>
  <c r="U101" i="8"/>
  <c r="U100" i="8"/>
  <c r="U99" i="8"/>
  <c r="U98" i="8"/>
  <c r="U97" i="8"/>
  <c r="U96" i="8"/>
  <c r="U63" i="8"/>
  <c r="U62" i="8"/>
  <c r="U61" i="8"/>
  <c r="U60" i="8"/>
  <c r="U59" i="8"/>
  <c r="U58" i="8"/>
  <c r="U57" i="8"/>
  <c r="U56" i="8"/>
  <c r="U55" i="8"/>
  <c r="U54" i="8"/>
  <c r="U53" i="8"/>
  <c r="U52" i="8"/>
  <c r="U51" i="8"/>
  <c r="U50" i="8"/>
  <c r="U49" i="8"/>
  <c r="U48" i="8"/>
  <c r="U47" i="8"/>
  <c r="U46" i="8"/>
  <c r="U45" i="8"/>
  <c r="U44" i="8"/>
  <c r="U21" i="8"/>
  <c r="U20" i="8"/>
  <c r="U19" i="8"/>
  <c r="U18" i="8"/>
  <c r="U17" i="8"/>
  <c r="U16" i="8"/>
  <c r="U15" i="8"/>
  <c r="T125" i="8"/>
  <c r="T124" i="8"/>
  <c r="T123" i="8"/>
  <c r="T122" i="8"/>
  <c r="T121" i="8"/>
  <c r="T120" i="8"/>
  <c r="T119" i="8"/>
  <c r="T118" i="8"/>
  <c r="T117" i="8"/>
  <c r="T116" i="8"/>
  <c r="T115" i="8"/>
  <c r="T114" i="8"/>
  <c r="T113" i="8"/>
  <c r="T112" i="8"/>
  <c r="T111" i="8"/>
  <c r="T110" i="8"/>
  <c r="T109" i="8"/>
  <c r="T108" i="8"/>
  <c r="T107" i="8"/>
  <c r="T106" i="8"/>
  <c r="T105" i="8"/>
  <c r="T104" i="8"/>
  <c r="T103" i="8"/>
  <c r="T102" i="8"/>
  <c r="T101" i="8"/>
  <c r="T100" i="8"/>
  <c r="T99" i="8"/>
  <c r="T98" i="8"/>
  <c r="T97" i="8"/>
  <c r="T96" i="8"/>
  <c r="T63" i="8"/>
  <c r="T62" i="8"/>
  <c r="T61" i="8"/>
  <c r="T60" i="8"/>
  <c r="T59" i="8"/>
  <c r="T58" i="8"/>
  <c r="T57" i="8"/>
  <c r="T56" i="8"/>
  <c r="T55" i="8"/>
  <c r="T54" i="8"/>
  <c r="T53" i="8"/>
  <c r="T52" i="8"/>
  <c r="T51" i="8"/>
  <c r="T50" i="8"/>
  <c r="T49" i="8"/>
  <c r="T48" i="8"/>
  <c r="T47" i="8"/>
  <c r="T46" i="8"/>
  <c r="T45" i="8"/>
  <c r="T44" i="8"/>
  <c r="T21" i="8"/>
  <c r="T20" i="8"/>
  <c r="T19" i="8"/>
  <c r="T18" i="8"/>
  <c r="T17" i="8"/>
  <c r="T16" i="8"/>
  <c r="T15" i="8"/>
  <c r="S125" i="8"/>
  <c r="S124" i="8"/>
  <c r="S123" i="8"/>
  <c r="S122" i="8"/>
  <c r="S121" i="8"/>
  <c r="S120" i="8"/>
  <c r="S119" i="8"/>
  <c r="S118" i="8"/>
  <c r="S117" i="8"/>
  <c r="S116" i="8"/>
  <c r="S115" i="8"/>
  <c r="S114" i="8"/>
  <c r="S113" i="8"/>
  <c r="S112" i="8"/>
  <c r="S111" i="8"/>
  <c r="S110" i="8"/>
  <c r="S109" i="8"/>
  <c r="S108" i="8"/>
  <c r="S107" i="8"/>
  <c r="S106" i="8"/>
  <c r="S105" i="8"/>
  <c r="S104" i="8"/>
  <c r="S103" i="8"/>
  <c r="S102" i="8"/>
  <c r="S101" i="8"/>
  <c r="S100" i="8"/>
  <c r="S99" i="8"/>
  <c r="S98" i="8"/>
  <c r="S97" i="8"/>
  <c r="S96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21" i="8"/>
  <c r="S20" i="8"/>
  <c r="S19" i="8"/>
  <c r="S18" i="8"/>
  <c r="S17" i="8"/>
  <c r="S16" i="8"/>
  <c r="S15" i="8"/>
  <c r="R125" i="8"/>
  <c r="R124" i="8"/>
  <c r="R123" i="8"/>
  <c r="R122" i="8"/>
  <c r="R121" i="8"/>
  <c r="R120" i="8"/>
  <c r="R119" i="8"/>
  <c r="R118" i="8"/>
  <c r="R117" i="8"/>
  <c r="R116" i="8"/>
  <c r="R115" i="8"/>
  <c r="R114" i="8"/>
  <c r="R113" i="8"/>
  <c r="R112" i="8"/>
  <c r="R111" i="8"/>
  <c r="R110" i="8"/>
  <c r="R109" i="8"/>
  <c r="R108" i="8"/>
  <c r="R107" i="8"/>
  <c r="R106" i="8"/>
  <c r="R105" i="8"/>
  <c r="R104" i="8"/>
  <c r="R103" i="8"/>
  <c r="R102" i="8"/>
  <c r="R101" i="8"/>
  <c r="R100" i="8"/>
  <c r="R99" i="8"/>
  <c r="R98" i="8"/>
  <c r="R97" i="8"/>
  <c r="R96" i="8"/>
  <c r="R63" i="8"/>
  <c r="R62" i="8"/>
  <c r="R61" i="8"/>
  <c r="R60" i="8"/>
  <c r="R59" i="8"/>
  <c r="R58" i="8"/>
  <c r="R57" i="8"/>
  <c r="R56" i="8"/>
  <c r="R55" i="8"/>
  <c r="R54" i="8"/>
  <c r="R53" i="8"/>
  <c r="R52" i="8"/>
  <c r="R51" i="8"/>
  <c r="R50" i="8"/>
  <c r="R49" i="8"/>
  <c r="R48" i="8"/>
  <c r="R47" i="8"/>
  <c r="R46" i="8"/>
  <c r="R45" i="8"/>
  <c r="R44" i="8"/>
  <c r="R21" i="8"/>
  <c r="R20" i="8"/>
  <c r="R19" i="8"/>
  <c r="R18" i="8"/>
  <c r="R17" i="8"/>
  <c r="R16" i="8"/>
  <c r="R15" i="8"/>
  <c r="Q125" i="8"/>
  <c r="Q124" i="8"/>
  <c r="Q123" i="8"/>
  <c r="Q122" i="8"/>
  <c r="Q121" i="8"/>
  <c r="Q120" i="8"/>
  <c r="Q119" i="8"/>
  <c r="Q118" i="8"/>
  <c r="Q117" i="8"/>
  <c r="Q116" i="8"/>
  <c r="Q115" i="8"/>
  <c r="Q114" i="8"/>
  <c r="Q113" i="8"/>
  <c r="Q112" i="8"/>
  <c r="Q111" i="8"/>
  <c r="Q110" i="8"/>
  <c r="Q109" i="8"/>
  <c r="Q108" i="8"/>
  <c r="Q107" i="8"/>
  <c r="Q106" i="8"/>
  <c r="Q105" i="8"/>
  <c r="Q104" i="8"/>
  <c r="Q103" i="8"/>
  <c r="Q102" i="8"/>
  <c r="Q101" i="8"/>
  <c r="Q100" i="8"/>
  <c r="Q99" i="8"/>
  <c r="Q98" i="8"/>
  <c r="Q97" i="8"/>
  <c r="Q96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21" i="8"/>
  <c r="Q20" i="8"/>
  <c r="Q19" i="8"/>
  <c r="Q18" i="8"/>
  <c r="Q17" i="8"/>
  <c r="Q16" i="8"/>
  <c r="Q15" i="8"/>
  <c r="P125" i="8"/>
  <c r="P124" i="8"/>
  <c r="P123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21" i="8"/>
  <c r="P20" i="8"/>
  <c r="P19" i="8"/>
  <c r="P18" i="8"/>
  <c r="P17" i="8"/>
  <c r="P16" i="8"/>
  <c r="P15" i="8"/>
  <c r="O125" i="8"/>
  <c r="O124" i="8"/>
  <c r="O123" i="8"/>
  <c r="O122" i="8"/>
  <c r="O121" i="8"/>
  <c r="O120" i="8"/>
  <c r="O119" i="8"/>
  <c r="O118" i="8"/>
  <c r="O117" i="8"/>
  <c r="O116" i="8"/>
  <c r="O115" i="8"/>
  <c r="O114" i="8"/>
  <c r="O113" i="8"/>
  <c r="O112" i="8"/>
  <c r="O111" i="8"/>
  <c r="O110" i="8"/>
  <c r="O109" i="8"/>
  <c r="O108" i="8"/>
  <c r="O107" i="8"/>
  <c r="O106" i="8"/>
  <c r="O105" i="8"/>
  <c r="O104" i="8"/>
  <c r="O103" i="8"/>
  <c r="O102" i="8"/>
  <c r="O101" i="8"/>
  <c r="O100" i="8"/>
  <c r="O99" i="8"/>
  <c r="O98" i="8"/>
  <c r="O97" i="8"/>
  <c r="O96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21" i="8"/>
  <c r="O20" i="8"/>
  <c r="O19" i="8"/>
  <c r="O18" i="8"/>
  <c r="O17" i="8"/>
  <c r="O16" i="8"/>
  <c r="O15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21" i="8"/>
  <c r="N20" i="8"/>
  <c r="N19" i="8"/>
  <c r="N18" i="8"/>
  <c r="N17" i="8"/>
  <c r="N16" i="8"/>
  <c r="N15" i="8"/>
  <c r="M125" i="8"/>
  <c r="M124" i="8"/>
  <c r="M123" i="8"/>
  <c r="M122" i="8"/>
  <c r="M121" i="8"/>
  <c r="M120" i="8"/>
  <c r="M119" i="8"/>
  <c r="M118" i="8"/>
  <c r="M117" i="8"/>
  <c r="M116" i="8"/>
  <c r="M115" i="8"/>
  <c r="M114" i="8"/>
  <c r="M113" i="8"/>
  <c r="M112" i="8"/>
  <c r="M111" i="8"/>
  <c r="M110" i="8"/>
  <c r="M109" i="8"/>
  <c r="M108" i="8"/>
  <c r="M107" i="8"/>
  <c r="M106" i="8"/>
  <c r="M105" i="8"/>
  <c r="M104" i="8"/>
  <c r="M103" i="8"/>
  <c r="M102" i="8"/>
  <c r="M101" i="8"/>
  <c r="M100" i="8"/>
  <c r="M99" i="8"/>
  <c r="M98" i="8"/>
  <c r="M97" i="8"/>
  <c r="M96" i="8"/>
  <c r="M63" i="8"/>
  <c r="M62" i="8"/>
  <c r="M61" i="8"/>
  <c r="M60" i="8"/>
  <c r="M59" i="8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21" i="8"/>
  <c r="M20" i="8"/>
  <c r="M19" i="8"/>
  <c r="M18" i="8"/>
  <c r="M17" i="8"/>
  <c r="M16" i="8"/>
  <c r="M15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21" i="8"/>
  <c r="L20" i="8"/>
  <c r="L19" i="8"/>
  <c r="L18" i="8"/>
  <c r="L17" i="8"/>
  <c r="L16" i="8"/>
  <c r="L15" i="8"/>
  <c r="K125" i="8"/>
  <c r="K124" i="8"/>
  <c r="K123" i="8"/>
  <c r="K122" i="8"/>
  <c r="K121" i="8"/>
  <c r="K120" i="8"/>
  <c r="K119" i="8"/>
  <c r="K118" i="8"/>
  <c r="K117" i="8"/>
  <c r="K116" i="8"/>
  <c r="K115" i="8"/>
  <c r="K114" i="8"/>
  <c r="K113" i="8"/>
  <c r="K112" i="8"/>
  <c r="K111" i="8"/>
  <c r="K110" i="8"/>
  <c r="K109" i="8"/>
  <c r="K108" i="8"/>
  <c r="K107" i="8"/>
  <c r="K106" i="8"/>
  <c r="K105" i="8"/>
  <c r="K104" i="8"/>
  <c r="K103" i="8"/>
  <c r="K102" i="8"/>
  <c r="K101" i="8"/>
  <c r="K100" i="8"/>
  <c r="K99" i="8"/>
  <c r="K98" i="8"/>
  <c r="K97" i="8"/>
  <c r="K96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21" i="8"/>
  <c r="K20" i="8"/>
  <c r="K19" i="8"/>
  <c r="K18" i="8"/>
  <c r="K17" i="8"/>
  <c r="K16" i="8"/>
  <c r="K15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21" i="8"/>
  <c r="J20" i="8"/>
  <c r="J19" i="8"/>
  <c r="J18" i="8"/>
  <c r="J17" i="8"/>
  <c r="J16" i="8"/>
  <c r="J15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21" i="8"/>
  <c r="I20" i="8"/>
  <c r="I19" i="8"/>
  <c r="I18" i="8"/>
  <c r="I17" i="8"/>
  <c r="I16" i="8"/>
  <c r="I15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21" i="8"/>
  <c r="H20" i="8"/>
  <c r="H19" i="8"/>
  <c r="H18" i="8"/>
  <c r="H17" i="8"/>
  <c r="H16" i="8"/>
  <c r="H15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21" i="8"/>
  <c r="G20" i="8"/>
  <c r="G19" i="8"/>
  <c r="G18" i="8"/>
  <c r="G17" i="8"/>
  <c r="G16" i="8"/>
  <c r="G15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21" i="8"/>
  <c r="F20" i="8"/>
  <c r="F19" i="8"/>
  <c r="F18" i="8"/>
  <c r="F17" i="8"/>
  <c r="F16" i="8"/>
  <c r="F15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21" i="8"/>
  <c r="E20" i="8"/>
  <c r="E19" i="8"/>
  <c r="E18" i="8"/>
  <c r="E17" i="8"/>
  <c r="E16" i="8"/>
  <c r="E15" i="8"/>
  <c r="U29" i="3"/>
  <c r="P29" i="3"/>
  <c r="K29" i="3"/>
  <c r="U28" i="3"/>
  <c r="P28" i="3"/>
  <c r="K28" i="3"/>
  <c r="U27" i="3"/>
  <c r="P27" i="3"/>
  <c r="K27" i="3"/>
  <c r="U26" i="3"/>
  <c r="P26" i="3"/>
  <c r="K26" i="3"/>
  <c r="U25" i="3"/>
  <c r="P25" i="3"/>
  <c r="K25" i="3"/>
  <c r="U24" i="3"/>
  <c r="P24" i="3"/>
  <c r="K24" i="3"/>
  <c r="U23" i="3"/>
  <c r="P23" i="3"/>
  <c r="K23" i="3"/>
  <c r="U22" i="3"/>
  <c r="P22" i="3"/>
  <c r="K22" i="3"/>
  <c r="U21" i="3"/>
  <c r="P21" i="3"/>
  <c r="K21" i="3"/>
  <c r="U20" i="3"/>
  <c r="P20" i="3"/>
  <c r="K20" i="3"/>
  <c r="U19" i="3"/>
  <c r="P19" i="3"/>
  <c r="K19" i="3"/>
  <c r="U18" i="3"/>
  <c r="P18" i="3"/>
  <c r="K18" i="3"/>
  <c r="U17" i="3"/>
  <c r="P17" i="3"/>
  <c r="K17" i="3"/>
  <c r="U16" i="3"/>
  <c r="P16" i="3"/>
  <c r="K16" i="3"/>
  <c r="U15" i="3"/>
  <c r="P15" i="3"/>
  <c r="K15" i="3"/>
  <c r="U14" i="3"/>
  <c r="P14" i="3"/>
  <c r="K14" i="3"/>
  <c r="U13" i="3"/>
  <c r="P13" i="3"/>
  <c r="K13" i="3"/>
  <c r="U12" i="3"/>
  <c r="P12" i="3"/>
  <c r="K12" i="3"/>
  <c r="U11" i="3"/>
  <c r="P11" i="3"/>
  <c r="K11" i="3"/>
  <c r="U10" i="3"/>
  <c r="P10" i="3"/>
  <c r="K10" i="3"/>
  <c r="U9" i="3"/>
  <c r="P9" i="3"/>
  <c r="K9" i="3"/>
  <c r="U8" i="3"/>
  <c r="P8" i="3"/>
  <c r="K8" i="3"/>
  <c r="U7" i="3"/>
  <c r="P7" i="3"/>
  <c r="K7" i="3"/>
  <c r="U6" i="3"/>
  <c r="P6" i="3"/>
  <c r="K6" i="3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21" i="5"/>
  <c r="I20" i="5"/>
  <c r="I19" i="5"/>
  <c r="I18" i="5"/>
  <c r="I17" i="5"/>
  <c r="I16" i="5"/>
  <c r="I15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21" i="5"/>
  <c r="H20" i="5"/>
  <c r="H19" i="5"/>
  <c r="H18" i="5"/>
  <c r="H17" i="5"/>
  <c r="H16" i="5"/>
  <c r="H15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21" i="5"/>
  <c r="G20" i="5"/>
  <c r="G19" i="5"/>
  <c r="G18" i="5"/>
  <c r="G17" i="5"/>
  <c r="G16" i="5"/>
  <c r="G15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21" i="5"/>
  <c r="F20" i="5"/>
  <c r="F19" i="5"/>
  <c r="F18" i="5"/>
  <c r="F17" i="5"/>
  <c r="F16" i="5"/>
  <c r="F15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21" i="5"/>
  <c r="E20" i="5"/>
  <c r="E19" i="5"/>
  <c r="E18" i="5"/>
  <c r="E17" i="5"/>
  <c r="E16" i="5"/>
  <c r="E15" i="5"/>
  <c r="I55" i="1"/>
  <c r="I42" i="1"/>
  <c r="I32" i="1"/>
  <c r="I31" i="1"/>
  <c r="I29" i="1"/>
  <c r="I36" i="1" s="1"/>
  <c r="I47" i="1" s="1"/>
  <c r="I60" i="1" s="1"/>
  <c r="I25" i="1"/>
  <c r="I22" i="1"/>
  <c r="I20" i="1"/>
  <c r="I16" i="1"/>
  <c r="I12" i="1"/>
  <c r="I11" i="1"/>
  <c r="I10" i="1"/>
  <c r="H60" i="1"/>
  <c r="H47" i="1"/>
  <c r="H42" i="1"/>
  <c r="H36" i="1"/>
  <c r="H31" i="1"/>
  <c r="H55" i="1" s="1"/>
  <c r="H29" i="1"/>
  <c r="H20" i="1"/>
  <c r="H22" i="1" s="1"/>
  <c r="H16" i="1"/>
  <c r="H12" i="1"/>
  <c r="H11" i="1"/>
  <c r="H10" i="1"/>
  <c r="G31" i="1"/>
  <c r="G29" i="1"/>
  <c r="G36" i="1" s="1"/>
  <c r="G22" i="1"/>
  <c r="G20" i="1"/>
  <c r="AI29" i="4" s="1"/>
  <c r="G12" i="1"/>
  <c r="G11" i="1"/>
  <c r="G10" i="1"/>
  <c r="G16" i="1" s="1"/>
  <c r="F31" i="1"/>
  <c r="F29" i="1"/>
  <c r="F36" i="1" s="1"/>
  <c r="F22" i="1"/>
  <c r="F20" i="1"/>
  <c r="AI23" i="4" s="1"/>
  <c r="F12" i="1"/>
  <c r="F11" i="1"/>
  <c r="F10" i="1"/>
  <c r="F16" i="1" s="1"/>
  <c r="E31" i="1"/>
  <c r="E29" i="1"/>
  <c r="E36" i="1" s="1"/>
  <c r="E22" i="1"/>
  <c r="E20" i="1"/>
  <c r="AI8" i="4" s="1"/>
  <c r="P8" i="4" s="1"/>
  <c r="E12" i="1"/>
  <c r="E11" i="1"/>
  <c r="E10" i="1"/>
  <c r="E16" i="1" s="1"/>
  <c r="G47" i="1" l="1"/>
  <c r="G60" i="1" s="1"/>
  <c r="P23" i="4"/>
  <c r="F47" i="1"/>
  <c r="F60" i="1"/>
  <c r="O36" i="4"/>
  <c r="AD37" i="4"/>
  <c r="J37" i="4" s="1"/>
  <c r="AD36" i="4"/>
  <c r="J36" i="4" s="1"/>
  <c r="AD38" i="4"/>
  <c r="J38" i="4" s="1"/>
  <c r="AD34" i="4"/>
  <c r="J34" i="4" s="1"/>
  <c r="AN45" i="4"/>
  <c r="O45" i="4" s="1"/>
  <c r="AN44" i="4"/>
  <c r="O44" i="4" s="1"/>
  <c r="AN40" i="4"/>
  <c r="O40" i="4" s="1"/>
  <c r="AN42" i="4"/>
  <c r="AN43" i="4"/>
  <c r="O43" i="4" s="1"/>
  <c r="E47" i="1"/>
  <c r="E60" i="1"/>
  <c r="P29" i="4"/>
  <c r="AD40" i="4"/>
  <c r="J40" i="4" s="1"/>
  <c r="AD45" i="4"/>
  <c r="J45" i="4" s="1"/>
  <c r="AD44" i="4"/>
  <c r="AD43" i="4"/>
  <c r="J43" i="4" s="1"/>
  <c r="AD42" i="4"/>
  <c r="J42" i="4" s="1"/>
  <c r="AM28" i="4"/>
  <c r="AC40" i="4"/>
  <c r="V40" i="4" s="1"/>
  <c r="AM40" i="4"/>
  <c r="X40" i="4" s="1"/>
  <c r="AH40" i="4"/>
  <c r="W40" i="4" s="1"/>
  <c r="E42" i="1"/>
  <c r="E55" i="1" s="1"/>
  <c r="F42" i="1"/>
  <c r="G42" i="1"/>
  <c r="G55" i="1" s="1"/>
  <c r="E25" i="1"/>
  <c r="F25" i="1"/>
  <c r="G25" i="1"/>
  <c r="AI20" i="4"/>
  <c r="P20" i="4" s="1"/>
  <c r="O38" i="4"/>
  <c r="P40" i="4"/>
  <c r="G32" i="1"/>
  <c r="AH37" i="4"/>
  <c r="AC37" i="4"/>
  <c r="AM37" i="4"/>
  <c r="AH14" i="4"/>
  <c r="AC14" i="4"/>
  <c r="I14" i="4"/>
  <c r="AC17" i="4"/>
  <c r="I17" i="4"/>
  <c r="AH17" i="4"/>
  <c r="AC23" i="4"/>
  <c r="I23" i="4"/>
  <c r="AM23" i="4"/>
  <c r="J44" i="4"/>
  <c r="AN38" i="4"/>
  <c r="AN36" i="4"/>
  <c r="AN34" i="4"/>
  <c r="O34" i="4" s="1"/>
  <c r="I33" i="1"/>
  <c r="F32" i="1"/>
  <c r="P16" i="4"/>
  <c r="I43" i="1"/>
  <c r="AI10" i="4"/>
  <c r="P10" i="4" s="1"/>
  <c r="AI17" i="4"/>
  <c r="P17" i="4" s="1"/>
  <c r="AN37" i="4"/>
  <c r="P43" i="4"/>
  <c r="E32" i="1"/>
  <c r="AC34" i="4"/>
  <c r="V34" i="4" s="1"/>
  <c r="AM34" i="4"/>
  <c r="X34" i="4" s="1"/>
  <c r="AI37" i="4"/>
  <c r="P37" i="4" s="1"/>
  <c r="AI36" i="4"/>
  <c r="P36" i="4" s="1"/>
  <c r="AI38" i="4"/>
  <c r="P38" i="4" s="1"/>
  <c r="H25" i="1"/>
  <c r="AM14" i="4"/>
  <c r="AI22" i="4"/>
  <c r="P22" i="4" s="1"/>
  <c r="AH25" i="4"/>
  <c r="W25" i="4" s="1"/>
  <c r="AC25" i="4"/>
  <c r="V25" i="4" s="1"/>
  <c r="AC29" i="4"/>
  <c r="I29" i="4"/>
  <c r="I25" i="4" s="1"/>
  <c r="AM29" i="4"/>
  <c r="AH29" i="4"/>
  <c r="AI31" i="4"/>
  <c r="P31" i="4" s="1"/>
  <c r="AI34" i="4"/>
  <c r="P34" i="4" s="1"/>
  <c r="AM16" i="4"/>
  <c r="AM17" i="4"/>
  <c r="AH23" i="4"/>
  <c r="I37" i="4"/>
  <c r="I34" i="4" s="1"/>
  <c r="O42" i="4"/>
  <c r="F55" i="1"/>
  <c r="AI19" i="4"/>
  <c r="AH12" i="4"/>
  <c r="W12" i="4" s="1"/>
  <c r="AM12" i="4"/>
  <c r="X12" i="4" s="1"/>
  <c r="P19" i="4"/>
  <c r="AI12" i="4"/>
  <c r="P12" i="4" s="1"/>
  <c r="AI21" i="4"/>
  <c r="P21" i="4" s="1"/>
  <c r="AI18" i="4"/>
  <c r="P18" i="4" s="1"/>
  <c r="AI16" i="4"/>
  <c r="AI15" i="4"/>
  <c r="P15" i="4" s="1"/>
  <c r="AI14" i="4"/>
  <c r="P14" i="4" s="1"/>
  <c r="AI32" i="4"/>
  <c r="P32" i="4" s="1"/>
  <c r="AI30" i="4"/>
  <c r="P30" i="4" s="1"/>
  <c r="AI28" i="4"/>
  <c r="P28" i="4" s="1"/>
  <c r="AI27" i="4"/>
  <c r="P27" i="4" s="1"/>
  <c r="AI25" i="4"/>
  <c r="P25" i="4" s="1"/>
  <c r="H32" i="1"/>
  <c r="I16" i="4"/>
  <c r="AM25" i="4"/>
  <c r="X25" i="4" s="1"/>
  <c r="I10" i="4"/>
  <c r="I8" i="4" s="1"/>
  <c r="I22" i="4"/>
  <c r="AC44" i="4"/>
  <c r="I38" i="4"/>
  <c r="AI42" i="4"/>
  <c r="P42" i="4" s="1"/>
  <c r="AI44" i="4"/>
  <c r="P44" i="4" s="1"/>
  <c r="AH45" i="4"/>
  <c r="AH10" i="4"/>
  <c r="AH22" i="4"/>
  <c r="AC38" i="4"/>
  <c r="AI45" i="4"/>
  <c r="P45" i="4" s="1"/>
  <c r="AA6" i="4"/>
  <c r="I6" i="4" s="1"/>
  <c r="AA4" i="4"/>
  <c r="AD29" i="4" l="1"/>
  <c r="J29" i="4" s="1"/>
  <c r="AD28" i="4"/>
  <c r="J28" i="4" s="1"/>
  <c r="AD32" i="4"/>
  <c r="J32" i="4" s="1"/>
  <c r="AD31" i="4"/>
  <c r="J31" i="4" s="1"/>
  <c r="AD30" i="4"/>
  <c r="J30" i="4" s="1"/>
  <c r="AD27" i="4"/>
  <c r="J27" i="4" s="1"/>
  <c r="AD25" i="4"/>
  <c r="J25" i="4" s="1"/>
  <c r="AD10" i="4"/>
  <c r="J10" i="4" s="1"/>
  <c r="AD8" i="4"/>
  <c r="J8" i="4" s="1"/>
  <c r="AN32" i="4"/>
  <c r="O32" i="4" s="1"/>
  <c r="AN29" i="4"/>
  <c r="O29" i="4" s="1"/>
  <c r="AN28" i="4"/>
  <c r="O28" i="4" s="1"/>
  <c r="AN25" i="4"/>
  <c r="O25" i="4" s="1"/>
  <c r="AN31" i="4"/>
  <c r="O31" i="4" s="1"/>
  <c r="AN30" i="4"/>
  <c r="O30" i="4" s="1"/>
  <c r="AN27" i="4"/>
  <c r="O27" i="4" s="1"/>
  <c r="AN21" i="4"/>
  <c r="O21" i="4" s="1"/>
  <c r="AN20" i="4"/>
  <c r="O20" i="4" s="1"/>
  <c r="AN17" i="4"/>
  <c r="O17" i="4" s="1"/>
  <c r="AN14" i="4"/>
  <c r="O14" i="4" s="1"/>
  <c r="AN23" i="4"/>
  <c r="O23" i="4" s="1"/>
  <c r="AN22" i="4"/>
  <c r="O22" i="4" s="1"/>
  <c r="AN18" i="4"/>
  <c r="O18" i="4" s="1"/>
  <c r="AN16" i="4"/>
  <c r="O16" i="4" s="1"/>
  <c r="AN15" i="4"/>
  <c r="O15" i="4" s="1"/>
  <c r="AN12" i="4"/>
  <c r="O12" i="4" s="1"/>
  <c r="AN19" i="4"/>
  <c r="O19" i="4" s="1"/>
  <c r="E33" i="1"/>
  <c r="E43" i="1"/>
  <c r="F56" i="1"/>
  <c r="F33" i="1"/>
  <c r="F43" i="1"/>
  <c r="G33" i="1"/>
  <c r="G43" i="1"/>
  <c r="G56" i="1" s="1"/>
  <c r="I56" i="1"/>
  <c r="O37" i="4"/>
  <c r="I44" i="1"/>
  <c r="I57" i="1"/>
  <c r="H43" i="1"/>
  <c r="H56" i="1" s="1"/>
  <c r="H33" i="1"/>
  <c r="AD17" i="4"/>
  <c r="J17" i="4" s="1"/>
  <c r="AD16" i="4"/>
  <c r="J16" i="4" s="1"/>
  <c r="AD12" i="4"/>
  <c r="J12" i="4" s="1"/>
  <c r="AD22" i="4"/>
  <c r="J22" i="4" s="1"/>
  <c r="AD20" i="4"/>
  <c r="J20" i="4" s="1"/>
  <c r="AD19" i="4"/>
  <c r="J19" i="4" s="1"/>
  <c r="AD18" i="4"/>
  <c r="J18" i="4" s="1"/>
  <c r="AD23" i="4"/>
  <c r="J23" i="4" s="1"/>
  <c r="AD15" i="4"/>
  <c r="J15" i="4" s="1"/>
  <c r="AD21" i="4"/>
  <c r="J21" i="4" s="1"/>
  <c r="AD14" i="4"/>
  <c r="J14" i="4" s="1"/>
  <c r="AN8" i="4"/>
  <c r="O8" i="4" s="1"/>
  <c r="AN10" i="4"/>
  <c r="O10" i="4" s="1"/>
  <c r="I12" i="4"/>
  <c r="X6" i="4"/>
  <c r="W6" i="4"/>
  <c r="AE28" i="4" l="1"/>
  <c r="K28" i="4" s="1"/>
  <c r="AE27" i="4"/>
  <c r="K27" i="4" s="1"/>
  <c r="AE31" i="4"/>
  <c r="K31" i="4" s="1"/>
  <c r="AE30" i="4"/>
  <c r="K30" i="4" s="1"/>
  <c r="AE29" i="4"/>
  <c r="K29" i="4" s="1"/>
  <c r="AE25" i="4"/>
  <c r="K25" i="4" s="1"/>
  <c r="AE32" i="4"/>
  <c r="K32" i="4" s="1"/>
  <c r="AE36" i="4"/>
  <c r="K36" i="4" s="1"/>
  <c r="AE34" i="4"/>
  <c r="K34" i="4" s="1"/>
  <c r="AE37" i="4"/>
  <c r="K37" i="4" s="1"/>
  <c r="AE38" i="4"/>
  <c r="K38" i="4" s="1"/>
  <c r="E44" i="1"/>
  <c r="E57" i="1"/>
  <c r="AE45" i="4"/>
  <c r="K45" i="4" s="1"/>
  <c r="AE43" i="4"/>
  <c r="K43" i="4" s="1"/>
  <c r="AE42" i="4"/>
  <c r="K42" i="4" s="1"/>
  <c r="AE40" i="4"/>
  <c r="K40" i="4" s="1"/>
  <c r="AE44" i="4"/>
  <c r="K44" i="4" s="1"/>
  <c r="AF45" i="4"/>
  <c r="L45" i="4" s="1"/>
  <c r="AF44" i="4"/>
  <c r="L44" i="4" s="1"/>
  <c r="AF42" i="4"/>
  <c r="L42" i="4" s="1"/>
  <c r="AF40" i="4"/>
  <c r="L40" i="4" s="1"/>
  <c r="AF43" i="4"/>
  <c r="L43" i="4" s="1"/>
  <c r="E56" i="1"/>
  <c r="F57" i="1"/>
  <c r="F44" i="1"/>
  <c r="H44" i="1"/>
  <c r="H57" i="1"/>
  <c r="AE16" i="4"/>
  <c r="K16" i="4" s="1"/>
  <c r="AE15" i="4"/>
  <c r="K15" i="4" s="1"/>
  <c r="AE21" i="4"/>
  <c r="K21" i="4" s="1"/>
  <c r="AE19" i="4"/>
  <c r="K19" i="4" s="1"/>
  <c r="AE18" i="4"/>
  <c r="K18" i="4" s="1"/>
  <c r="AE17" i="4"/>
  <c r="K17" i="4" s="1"/>
  <c r="AE20" i="4"/>
  <c r="K20" i="4" s="1"/>
  <c r="AE23" i="4"/>
  <c r="K23" i="4" s="1"/>
  <c r="AE14" i="4"/>
  <c r="K14" i="4" s="1"/>
  <c r="AE12" i="4"/>
  <c r="K12" i="4" s="1"/>
  <c r="AE22" i="4"/>
  <c r="K22" i="4" s="1"/>
  <c r="G44" i="1"/>
  <c r="V6" i="4"/>
  <c r="AF38" i="4" l="1"/>
  <c r="L38" i="4" s="1"/>
  <c r="AF34" i="4"/>
  <c r="L34" i="4" s="1"/>
  <c r="AF36" i="4"/>
  <c r="L36" i="4" s="1"/>
  <c r="AF37" i="4"/>
  <c r="L37" i="4" s="1"/>
  <c r="AE8" i="4"/>
  <c r="K8" i="4" s="1"/>
  <c r="AE10" i="4"/>
  <c r="K10" i="4" s="1"/>
  <c r="AF10" i="4"/>
  <c r="L10" i="4" s="1"/>
  <c r="AF8" i="4"/>
  <c r="L8" i="4" s="1"/>
  <c r="AF15" i="4"/>
  <c r="L15" i="4" s="1"/>
  <c r="AF14" i="4"/>
  <c r="L14" i="4" s="1"/>
  <c r="AF23" i="4"/>
  <c r="L23" i="4" s="1"/>
  <c r="AF20" i="4"/>
  <c r="L20" i="4" s="1"/>
  <c r="AF18" i="4"/>
  <c r="L18" i="4" s="1"/>
  <c r="AF17" i="4"/>
  <c r="L17" i="4" s="1"/>
  <c r="AF16" i="4"/>
  <c r="L16" i="4" s="1"/>
  <c r="AF19" i="4"/>
  <c r="L19" i="4" s="1"/>
  <c r="AF12" i="4"/>
  <c r="L12" i="4" s="1"/>
  <c r="AF22" i="4"/>
  <c r="L22" i="4" s="1"/>
  <c r="AF21" i="4"/>
  <c r="L21" i="4" s="1"/>
  <c r="G57" i="1"/>
  <c r="D125" i="8"/>
  <c r="C125" i="8" s="1"/>
  <c r="D124" i="8"/>
  <c r="C124" i="8"/>
  <c r="D123" i="8"/>
  <c r="C123" i="8"/>
  <c r="D122" i="8"/>
  <c r="C122" i="8" s="1"/>
  <c r="D121" i="8"/>
  <c r="C121" i="8"/>
  <c r="D120" i="8"/>
  <c r="C120" i="8" s="1"/>
  <c r="D119" i="8"/>
  <c r="C119" i="8" s="1"/>
  <c r="D118" i="8"/>
  <c r="C118" i="8" s="1"/>
  <c r="D117" i="8"/>
  <c r="C117" i="8"/>
  <c r="D116" i="8"/>
  <c r="C116" i="8" s="1"/>
  <c r="D115" i="8"/>
  <c r="C115" i="8" s="1"/>
  <c r="D114" i="8"/>
  <c r="C114" i="8" s="1"/>
  <c r="D113" i="8"/>
  <c r="C113" i="8"/>
  <c r="D112" i="8"/>
  <c r="C112" i="8" s="1"/>
  <c r="D111" i="8"/>
  <c r="C111" i="8" s="1"/>
  <c r="D110" i="8"/>
  <c r="C110" i="8" s="1"/>
  <c r="D109" i="8"/>
  <c r="C109" i="8" s="1"/>
  <c r="D108" i="8"/>
  <c r="C108" i="8" s="1"/>
  <c r="D107" i="8"/>
  <c r="C107" i="8" s="1"/>
  <c r="D106" i="8"/>
  <c r="C106" i="8" s="1"/>
  <c r="D105" i="8"/>
  <c r="C105" i="8"/>
  <c r="D104" i="8"/>
  <c r="C104" i="8" s="1"/>
  <c r="D103" i="8"/>
  <c r="C103" i="8" s="1"/>
  <c r="D102" i="8"/>
  <c r="C102" i="8" s="1"/>
  <c r="D101" i="8"/>
  <c r="C101" i="8"/>
  <c r="D100" i="8"/>
  <c r="C100" i="8" s="1"/>
  <c r="D99" i="8"/>
  <c r="C99" i="8" s="1"/>
  <c r="D98" i="8"/>
  <c r="C98" i="8" s="1"/>
  <c r="D97" i="8"/>
  <c r="C97" i="8"/>
  <c r="D96" i="8"/>
  <c r="C96" i="8" s="1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D63" i="8"/>
  <c r="C63" i="8" s="1"/>
  <c r="D62" i="8"/>
  <c r="C62" i="8" s="1"/>
  <c r="D61" i="8"/>
  <c r="C61" i="8" s="1"/>
  <c r="D60" i="8"/>
  <c r="C60" i="8"/>
  <c r="D59" i="8"/>
  <c r="C59" i="8" s="1"/>
  <c r="D58" i="8"/>
  <c r="C58" i="8" s="1"/>
  <c r="D57" i="8"/>
  <c r="C57" i="8" s="1"/>
  <c r="D56" i="8"/>
  <c r="C56" i="8"/>
  <c r="D55" i="8"/>
  <c r="C55" i="8" s="1"/>
  <c r="D54" i="8"/>
  <c r="C54" i="8" s="1"/>
  <c r="D53" i="8"/>
  <c r="C53" i="8" s="1"/>
  <c r="D52" i="8"/>
  <c r="C52" i="8" s="1"/>
  <c r="D51" i="8"/>
  <c r="C51" i="8" s="1"/>
  <c r="D50" i="8"/>
  <c r="C50" i="8" s="1"/>
  <c r="D49" i="8"/>
  <c r="C49" i="8" s="1"/>
  <c r="D48" i="8"/>
  <c r="C48" i="8"/>
  <c r="D47" i="8"/>
  <c r="C47" i="8" s="1"/>
  <c r="D46" i="8"/>
  <c r="C46" i="8" s="1"/>
  <c r="D45" i="8"/>
  <c r="C45" i="8" s="1"/>
  <c r="D44" i="8"/>
  <c r="C44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D21" i="8"/>
  <c r="C21" i="8" s="1"/>
  <c r="D20" i="8"/>
  <c r="C20" i="8" s="1"/>
  <c r="D19" i="8"/>
  <c r="C19" i="8"/>
  <c r="D18" i="8"/>
  <c r="C18" i="8" s="1"/>
  <c r="D17" i="8"/>
  <c r="C17" i="8" s="1"/>
  <c r="D16" i="8"/>
  <c r="C16" i="8"/>
  <c r="D15" i="8"/>
  <c r="C15" i="8"/>
  <c r="C13" i="8"/>
  <c r="C12" i="8"/>
  <c r="C11" i="8"/>
  <c r="C10" i="8"/>
  <c r="C9" i="8"/>
  <c r="C8" i="8"/>
  <c r="C7" i="8"/>
  <c r="C5" i="8"/>
  <c r="AF27" i="4" l="1"/>
  <c r="L27" i="4" s="1"/>
  <c r="AF25" i="4"/>
  <c r="L25" i="4" s="1"/>
  <c r="AF32" i="4"/>
  <c r="L32" i="4" s="1"/>
  <c r="AF30" i="4"/>
  <c r="L30" i="4" s="1"/>
  <c r="AF29" i="4"/>
  <c r="L29" i="4" s="1"/>
  <c r="AF28" i="4"/>
  <c r="L28" i="4" s="1"/>
  <c r="AF31" i="4"/>
  <c r="L31" i="4" s="1"/>
  <c r="C5" i="5"/>
  <c r="C94" i="5" l="1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13" i="5"/>
  <c r="C12" i="5"/>
  <c r="C11" i="5"/>
  <c r="C10" i="5"/>
  <c r="C9" i="5"/>
  <c r="C8" i="5"/>
  <c r="C7" i="5"/>
  <c r="D125" i="5"/>
  <c r="C125" i="5" s="1"/>
  <c r="D124" i="5"/>
  <c r="C124" i="5" s="1"/>
  <c r="D123" i="5"/>
  <c r="C123" i="5" s="1"/>
  <c r="D122" i="5"/>
  <c r="C122" i="5" s="1"/>
  <c r="D121" i="5"/>
  <c r="C121" i="5" s="1"/>
  <c r="D120" i="5"/>
  <c r="C120" i="5" s="1"/>
  <c r="D119" i="5"/>
  <c r="C119" i="5" s="1"/>
  <c r="D118" i="5"/>
  <c r="C118" i="5" s="1"/>
  <c r="D117" i="5"/>
  <c r="C117" i="5" s="1"/>
  <c r="D116" i="5"/>
  <c r="C116" i="5" s="1"/>
  <c r="D115" i="5"/>
  <c r="C115" i="5" s="1"/>
  <c r="D114" i="5"/>
  <c r="C114" i="5" s="1"/>
  <c r="D113" i="5"/>
  <c r="C113" i="5" s="1"/>
  <c r="D112" i="5"/>
  <c r="C112" i="5" s="1"/>
  <c r="D111" i="5"/>
  <c r="C111" i="5" s="1"/>
  <c r="D110" i="5"/>
  <c r="C110" i="5" s="1"/>
  <c r="D109" i="5"/>
  <c r="C109" i="5" s="1"/>
  <c r="D108" i="5"/>
  <c r="C108" i="5" s="1"/>
  <c r="D107" i="5"/>
  <c r="C107" i="5" s="1"/>
  <c r="D106" i="5"/>
  <c r="C106" i="5" s="1"/>
  <c r="D105" i="5"/>
  <c r="C105" i="5" s="1"/>
  <c r="D104" i="5"/>
  <c r="C104" i="5" s="1"/>
  <c r="D103" i="5"/>
  <c r="C103" i="5" s="1"/>
  <c r="D102" i="5"/>
  <c r="C102" i="5" s="1"/>
  <c r="D101" i="5"/>
  <c r="C101" i="5" s="1"/>
  <c r="D100" i="5"/>
  <c r="C100" i="5" s="1"/>
  <c r="D99" i="5"/>
  <c r="C99" i="5" s="1"/>
  <c r="D98" i="5"/>
  <c r="C98" i="5" s="1"/>
  <c r="D97" i="5"/>
  <c r="C97" i="5" s="1"/>
  <c r="D96" i="5"/>
  <c r="C96" i="5" s="1"/>
  <c r="D63" i="5"/>
  <c r="C63" i="5" s="1"/>
  <c r="D62" i="5"/>
  <c r="C62" i="5" s="1"/>
  <c r="D61" i="5"/>
  <c r="C61" i="5" s="1"/>
  <c r="D60" i="5"/>
  <c r="C60" i="5" s="1"/>
  <c r="D59" i="5"/>
  <c r="C59" i="5" s="1"/>
  <c r="D58" i="5"/>
  <c r="C58" i="5" s="1"/>
  <c r="D57" i="5"/>
  <c r="C57" i="5" s="1"/>
  <c r="D56" i="5"/>
  <c r="C56" i="5" s="1"/>
  <c r="D55" i="5"/>
  <c r="C55" i="5" s="1"/>
  <c r="D54" i="5"/>
  <c r="C54" i="5" s="1"/>
  <c r="D53" i="5"/>
  <c r="C53" i="5" s="1"/>
  <c r="D52" i="5"/>
  <c r="C52" i="5" s="1"/>
  <c r="D51" i="5"/>
  <c r="C51" i="5" s="1"/>
  <c r="D50" i="5"/>
  <c r="C50" i="5" s="1"/>
  <c r="D49" i="5"/>
  <c r="C49" i="5" s="1"/>
  <c r="D48" i="5"/>
  <c r="C48" i="5" s="1"/>
  <c r="D47" i="5"/>
  <c r="C47" i="5" s="1"/>
  <c r="D46" i="5"/>
  <c r="C46" i="5" s="1"/>
  <c r="D45" i="5"/>
  <c r="C45" i="5" s="1"/>
  <c r="D44" i="5"/>
  <c r="C44" i="5" s="1"/>
  <c r="D15" i="5"/>
  <c r="C15" i="5" s="1"/>
  <c r="D21" i="5"/>
  <c r="C21" i="5" s="1"/>
  <c r="D20" i="5"/>
  <c r="C20" i="5" s="1"/>
  <c r="D19" i="5"/>
  <c r="C19" i="5" s="1"/>
  <c r="D18" i="5"/>
  <c r="C18" i="5" s="1"/>
  <c r="D17" i="5"/>
  <c r="C17" i="5" s="1"/>
  <c r="D16" i="5"/>
  <c r="C16" i="5" s="1"/>
  <c r="U4" i="4" l="1"/>
  <c r="AM4" i="4" l="1"/>
  <c r="X4" i="4" s="1"/>
  <c r="AH4" i="4"/>
  <c r="W4" i="4" s="1"/>
  <c r="AC4" i="4"/>
  <c r="V4" i="4" s="1"/>
  <c r="H4" i="4" l="1"/>
  <c r="I4" i="4" l="1"/>
  <c r="AM6" i="4" l="1"/>
  <c r="AH6" i="4"/>
  <c r="AC6" i="4"/>
  <c r="E17" i="2" l="1"/>
  <c r="D17" i="2"/>
  <c r="U5" i="3" l="1"/>
  <c r="U3" i="3" l="1"/>
  <c r="K5" i="3"/>
  <c r="P5" i="3" l="1"/>
  <c r="F3" i="3"/>
  <c r="E3" i="3"/>
  <c r="P3" i="3" l="1"/>
  <c r="D29" i="1"/>
  <c r="D36" i="1" s="1"/>
  <c r="D47" i="1" s="1"/>
  <c r="D20" i="1"/>
  <c r="D12" i="1"/>
  <c r="D11" i="1"/>
  <c r="D10" i="1"/>
  <c r="D31" i="1" s="1"/>
  <c r="D32" i="1" l="1"/>
  <c r="D33" i="1" s="1"/>
  <c r="AI6" i="4"/>
  <c r="P6" i="4" s="1"/>
  <c r="AI4" i="4"/>
  <c r="P4" i="4" s="1"/>
  <c r="D25" i="1"/>
  <c r="D22" i="1"/>
  <c r="D16" i="1"/>
  <c r="D60" i="1"/>
  <c r="AN6" i="4" l="1"/>
  <c r="O6" i="4" s="1"/>
  <c r="AN4" i="4"/>
  <c r="O4" i="4" s="1"/>
  <c r="E43" i="2"/>
  <c r="D43" i="2"/>
  <c r="C28" i="1" l="1"/>
  <c r="C19" i="1"/>
  <c r="C5" i="1"/>
  <c r="C9" i="1"/>
  <c r="C8" i="1"/>
  <c r="C7" i="1"/>
  <c r="C29" i="1" l="1"/>
  <c r="C36" i="1"/>
  <c r="C22" i="1"/>
  <c r="C20" i="1"/>
  <c r="C10" i="1"/>
  <c r="C11" i="1"/>
  <c r="C12" i="1"/>
  <c r="C16" i="1"/>
  <c r="C17" i="1" s="1"/>
  <c r="C23" i="1" l="1"/>
  <c r="Q3" i="3"/>
  <c r="F43" i="2"/>
  <c r="F2" i="2"/>
  <c r="C4" i="2"/>
  <c r="C2" i="2"/>
  <c r="C60" i="1"/>
  <c r="V3" i="3" s="1"/>
  <c r="C47" i="1"/>
  <c r="C25" i="1"/>
  <c r="C26" i="1" s="1"/>
  <c r="V5" i="3" l="1"/>
  <c r="V26" i="3"/>
  <c r="V25" i="3"/>
  <c r="V13" i="3"/>
  <c r="V20" i="3"/>
  <c r="V14" i="3"/>
  <c r="V29" i="3"/>
  <c r="V27" i="3"/>
  <c r="V17" i="3"/>
  <c r="V8" i="3"/>
  <c r="V10" i="3"/>
  <c r="V19" i="3"/>
  <c r="V15" i="3"/>
  <c r="V12" i="3"/>
  <c r="V11" i="3"/>
  <c r="V6" i="3"/>
  <c r="V24" i="3"/>
  <c r="V7" i="3"/>
  <c r="V18" i="3"/>
  <c r="V9" i="3"/>
  <c r="V23" i="3"/>
  <c r="V21" i="3"/>
  <c r="V16" i="3"/>
  <c r="V28" i="3"/>
  <c r="V22" i="3"/>
  <c r="D34" i="1"/>
  <c r="D45" i="1" s="1"/>
  <c r="G34" i="1"/>
  <c r="F34" i="1"/>
  <c r="E34" i="1"/>
  <c r="I34" i="1"/>
  <c r="H34" i="1"/>
  <c r="Q5" i="3"/>
  <c r="F17" i="2" s="1"/>
  <c r="Q29" i="3"/>
  <c r="F41" i="2" s="1"/>
  <c r="Q17" i="3"/>
  <c r="F29" i="2" s="1"/>
  <c r="Q10" i="3"/>
  <c r="F22" i="2" s="1"/>
  <c r="Q9" i="3"/>
  <c r="F21" i="2" s="1"/>
  <c r="Q18" i="3"/>
  <c r="F30" i="2" s="1"/>
  <c r="Q12" i="3"/>
  <c r="F24" i="2" s="1"/>
  <c r="Q13" i="3"/>
  <c r="F25" i="2" s="1"/>
  <c r="Q6" i="3"/>
  <c r="F18" i="2" s="1"/>
  <c r="Q21" i="3"/>
  <c r="F33" i="2" s="1"/>
  <c r="Q24" i="3"/>
  <c r="F36" i="2" s="1"/>
  <c r="Q19" i="3"/>
  <c r="F31" i="2" s="1"/>
  <c r="Q23" i="3"/>
  <c r="F35" i="2" s="1"/>
  <c r="Q7" i="3"/>
  <c r="F19" i="2" s="1"/>
  <c r="Q14" i="3"/>
  <c r="F26" i="2" s="1"/>
  <c r="Q26" i="3"/>
  <c r="F38" i="2" s="1"/>
  <c r="Q28" i="3"/>
  <c r="F40" i="2" s="1"/>
  <c r="Q15" i="3"/>
  <c r="F27" i="2" s="1"/>
  <c r="Q11" i="3"/>
  <c r="F23" i="2" s="1"/>
  <c r="Q20" i="3"/>
  <c r="F32" i="2" s="1"/>
  <c r="Q8" i="3"/>
  <c r="F20" i="2" s="1"/>
  <c r="Q22" i="3"/>
  <c r="F34" i="2" s="1"/>
  <c r="Q25" i="3"/>
  <c r="F37" i="2" s="1"/>
  <c r="Q27" i="3"/>
  <c r="F39" i="2" s="1"/>
  <c r="Q16" i="3"/>
  <c r="F28" i="2" s="1"/>
  <c r="D42" i="1"/>
  <c r="D55" i="1" s="1"/>
  <c r="D58" i="1"/>
  <c r="K3" i="3"/>
  <c r="C5" i="2"/>
  <c r="F11" i="2"/>
  <c r="E11" i="2"/>
  <c r="D11" i="2"/>
  <c r="D35" i="1" l="1"/>
  <c r="E35" i="1"/>
  <c r="G35" i="1"/>
  <c r="F35" i="1"/>
  <c r="H35" i="1"/>
  <c r="I35" i="1"/>
  <c r="H45" i="1"/>
  <c r="H58" i="1" s="1"/>
  <c r="H38" i="1"/>
  <c r="H39" i="1"/>
  <c r="H40" i="1"/>
  <c r="I45" i="1"/>
  <c r="E45" i="1"/>
  <c r="E58" i="1"/>
  <c r="E38" i="1"/>
  <c r="E39" i="1"/>
  <c r="E40" i="1"/>
  <c r="F45" i="1"/>
  <c r="F58" i="1"/>
  <c r="F38" i="1"/>
  <c r="G45" i="1"/>
  <c r="G38" i="1"/>
  <c r="G39" i="1"/>
  <c r="G40" i="1"/>
  <c r="AJ4" i="4"/>
  <c r="M4" i="4" s="1"/>
  <c r="AJ6" i="4"/>
  <c r="M6" i="4" s="1"/>
  <c r="AD6" i="4"/>
  <c r="J6" i="4" s="1"/>
  <c r="AD4" i="4"/>
  <c r="J4" i="4" s="1"/>
  <c r="D38" i="1"/>
  <c r="D46" i="1"/>
  <c r="D43" i="1"/>
  <c r="D44" i="1"/>
  <c r="D53" i="1" s="1"/>
  <c r="D59" i="1"/>
  <c r="D39" i="1"/>
  <c r="C31" i="1"/>
  <c r="C34" i="1"/>
  <c r="AJ36" i="4" l="1"/>
  <c r="M36" i="4" s="1"/>
  <c r="AJ34" i="4"/>
  <c r="M34" i="4" s="1"/>
  <c r="AJ38" i="4"/>
  <c r="M38" i="4" s="1"/>
  <c r="AJ37" i="4"/>
  <c r="M37" i="4" s="1"/>
  <c r="H49" i="1"/>
  <c r="H50" i="1"/>
  <c r="H51" i="1"/>
  <c r="H53" i="1"/>
  <c r="I59" i="1"/>
  <c r="I46" i="1"/>
  <c r="I53" i="1" s="1"/>
  <c r="I49" i="1"/>
  <c r="I50" i="1"/>
  <c r="I51" i="1"/>
  <c r="AJ23" i="4"/>
  <c r="M23" i="4" s="1"/>
  <c r="AJ20" i="4"/>
  <c r="M20" i="4" s="1"/>
  <c r="AJ17" i="4"/>
  <c r="M17" i="4" s="1"/>
  <c r="AJ15" i="4"/>
  <c r="M15" i="4" s="1"/>
  <c r="AJ14" i="4"/>
  <c r="M14" i="4" s="1"/>
  <c r="AJ12" i="4"/>
  <c r="M12" i="4" s="1"/>
  <c r="AJ19" i="4"/>
  <c r="M19" i="4" s="1"/>
  <c r="AJ22" i="4"/>
  <c r="M22" i="4" s="1"/>
  <c r="AJ18" i="4"/>
  <c r="M18" i="4" s="1"/>
  <c r="AJ16" i="4"/>
  <c r="M16" i="4" s="1"/>
  <c r="AJ21" i="4"/>
  <c r="M21" i="4" s="1"/>
  <c r="F64" i="1"/>
  <c r="F49" i="1"/>
  <c r="F50" i="1"/>
  <c r="F51" i="1"/>
  <c r="F53" i="1"/>
  <c r="H59" i="1"/>
  <c r="H62" i="1" s="1"/>
  <c r="H46" i="1"/>
  <c r="Q4" i="4"/>
  <c r="F59" i="1"/>
  <c r="F62" i="1" s="1"/>
  <c r="F46" i="1"/>
  <c r="G59" i="1"/>
  <c r="G46" i="1"/>
  <c r="C46" i="1" s="1"/>
  <c r="AJ10" i="4"/>
  <c r="M10" i="4" s="1"/>
  <c r="AJ8" i="4"/>
  <c r="M8" i="4" s="1"/>
  <c r="E63" i="1"/>
  <c r="AK6" i="4"/>
  <c r="N6" i="4" s="1"/>
  <c r="AK4" i="4"/>
  <c r="N4" i="4" s="1"/>
  <c r="I40" i="1"/>
  <c r="I58" i="1"/>
  <c r="E46" i="1"/>
  <c r="E53" i="1" s="1"/>
  <c r="E59" i="1"/>
  <c r="C45" i="1"/>
  <c r="E49" i="1"/>
  <c r="E50" i="1"/>
  <c r="E51" i="1"/>
  <c r="G58" i="1"/>
  <c r="C58" i="1" s="1"/>
  <c r="R3" i="3" s="1"/>
  <c r="I39" i="1"/>
  <c r="F40" i="1"/>
  <c r="F39" i="1"/>
  <c r="I38" i="1"/>
  <c r="D50" i="1"/>
  <c r="Q6" i="4"/>
  <c r="D62" i="1"/>
  <c r="D56" i="1"/>
  <c r="D49" i="1"/>
  <c r="D40" i="1"/>
  <c r="C35" i="1"/>
  <c r="C42" i="1"/>
  <c r="C32" i="1"/>
  <c r="R5" i="3" l="1"/>
  <c r="R29" i="3"/>
  <c r="R18" i="3"/>
  <c r="R6" i="3"/>
  <c r="R17" i="3"/>
  <c r="R12" i="3"/>
  <c r="R9" i="3"/>
  <c r="R24" i="3"/>
  <c r="R21" i="3"/>
  <c r="R26" i="3"/>
  <c r="R13" i="3"/>
  <c r="R7" i="3"/>
  <c r="R10" i="3"/>
  <c r="R27" i="3"/>
  <c r="R8" i="3"/>
  <c r="R14" i="3"/>
  <c r="R16" i="3"/>
  <c r="R19" i="3"/>
  <c r="R28" i="3"/>
  <c r="R23" i="3"/>
  <c r="R11" i="3"/>
  <c r="R25" i="3"/>
  <c r="R15" i="3"/>
  <c r="R20" i="3"/>
  <c r="R22" i="3"/>
  <c r="Q20" i="4"/>
  <c r="R20" i="4"/>
  <c r="S20" i="4"/>
  <c r="H64" i="1"/>
  <c r="AK31" i="4"/>
  <c r="N31" i="4" s="1"/>
  <c r="AK30" i="4"/>
  <c r="N30" i="4" s="1"/>
  <c r="AK28" i="4"/>
  <c r="N28" i="4" s="1"/>
  <c r="AK25" i="4"/>
  <c r="N25" i="4" s="1"/>
  <c r="AK27" i="4"/>
  <c r="N27" i="4" s="1"/>
  <c r="AK29" i="4"/>
  <c r="N29" i="4" s="1"/>
  <c r="AK32" i="4"/>
  <c r="N32" i="4" s="1"/>
  <c r="Q17" i="4"/>
  <c r="R17" i="4"/>
  <c r="S17" i="4"/>
  <c r="G51" i="1"/>
  <c r="G50" i="1"/>
  <c r="F63" i="1"/>
  <c r="H63" i="1"/>
  <c r="S14" i="4"/>
  <c r="AK10" i="4"/>
  <c r="N10" i="4" s="1"/>
  <c r="Q10" i="4" s="1"/>
  <c r="AK8" i="4"/>
  <c r="N8" i="4" s="1"/>
  <c r="S8" i="4" s="1"/>
  <c r="G53" i="1"/>
  <c r="AJ45" i="4"/>
  <c r="M45" i="4" s="1"/>
  <c r="AJ44" i="4"/>
  <c r="M44" i="4" s="1"/>
  <c r="AJ43" i="4"/>
  <c r="M43" i="4" s="1"/>
  <c r="AJ40" i="4"/>
  <c r="M40" i="4" s="1"/>
  <c r="I62" i="1"/>
  <c r="AJ42" i="4"/>
  <c r="M42" i="4" s="1"/>
  <c r="I63" i="1"/>
  <c r="I64" i="1"/>
  <c r="G49" i="1"/>
  <c r="C49" i="1" s="1"/>
  <c r="Q21" i="4"/>
  <c r="R21" i="4"/>
  <c r="S21" i="4"/>
  <c r="R15" i="4"/>
  <c r="AJ32" i="4"/>
  <c r="M32" i="4" s="1"/>
  <c r="AJ31" i="4"/>
  <c r="M31" i="4" s="1"/>
  <c r="AJ29" i="4"/>
  <c r="M29" i="4" s="1"/>
  <c r="AJ27" i="4"/>
  <c r="M27" i="4" s="1"/>
  <c r="AJ25" i="4"/>
  <c r="M25" i="4" s="1"/>
  <c r="AJ28" i="4"/>
  <c r="M28" i="4" s="1"/>
  <c r="AJ30" i="4"/>
  <c r="M30" i="4" s="1"/>
  <c r="G62" i="1"/>
  <c r="G63" i="1"/>
  <c r="G64" i="1"/>
  <c r="E64" i="1"/>
  <c r="AK23" i="4"/>
  <c r="N23" i="4" s="1"/>
  <c r="Q23" i="4" s="1"/>
  <c r="AK22" i="4"/>
  <c r="N22" i="4" s="1"/>
  <c r="R22" i="4" s="1"/>
  <c r="AK19" i="4"/>
  <c r="N19" i="4" s="1"/>
  <c r="AK16" i="4"/>
  <c r="N16" i="4" s="1"/>
  <c r="R16" i="4" s="1"/>
  <c r="AK14" i="4"/>
  <c r="N14" i="4" s="1"/>
  <c r="Q14" i="4" s="1"/>
  <c r="AK12" i="4"/>
  <c r="N12" i="4" s="1"/>
  <c r="Q12" i="4" s="1"/>
  <c r="AK18" i="4"/>
  <c r="N18" i="4" s="1"/>
  <c r="Q18" i="4" s="1"/>
  <c r="AK17" i="4"/>
  <c r="N17" i="4" s="1"/>
  <c r="AK15" i="4"/>
  <c r="N15" i="4" s="1"/>
  <c r="S15" i="4" s="1"/>
  <c r="AK21" i="4"/>
  <c r="N21" i="4" s="1"/>
  <c r="AK20" i="4"/>
  <c r="N20" i="4" s="1"/>
  <c r="R38" i="4"/>
  <c r="Q19" i="4"/>
  <c r="R19" i="4"/>
  <c r="S19" i="4"/>
  <c r="AE6" i="4"/>
  <c r="K6" i="4" s="1"/>
  <c r="R6" i="4" s="1"/>
  <c r="AE4" i="4"/>
  <c r="K4" i="4" s="1"/>
  <c r="R4" i="4" s="1"/>
  <c r="R8" i="4"/>
  <c r="AK34" i="4"/>
  <c r="N34" i="4" s="1"/>
  <c r="S34" i="4" s="1"/>
  <c r="AK38" i="4"/>
  <c r="N38" i="4" s="1"/>
  <c r="Q38" i="4" s="1"/>
  <c r="AK37" i="4"/>
  <c r="N37" i="4" s="1"/>
  <c r="S37" i="4" s="1"/>
  <c r="AK36" i="4"/>
  <c r="N36" i="4" s="1"/>
  <c r="R36" i="4" s="1"/>
  <c r="AK45" i="4"/>
  <c r="N45" i="4" s="1"/>
  <c r="AK43" i="4"/>
  <c r="N43" i="4" s="1"/>
  <c r="AK42" i="4"/>
  <c r="N42" i="4" s="1"/>
  <c r="AK40" i="4"/>
  <c r="N40" i="4" s="1"/>
  <c r="AK44" i="4"/>
  <c r="N44" i="4" s="1"/>
  <c r="S18" i="4"/>
  <c r="E62" i="1"/>
  <c r="Q36" i="4"/>
  <c r="C14" i="1"/>
  <c r="D51" i="1"/>
  <c r="D57" i="1"/>
  <c r="D63" i="1"/>
  <c r="C50" i="1"/>
  <c r="C55" i="1"/>
  <c r="C39" i="1"/>
  <c r="C40" i="1"/>
  <c r="C38" i="1"/>
  <c r="C33" i="1"/>
  <c r="C15" i="1" s="1"/>
  <c r="C43" i="1"/>
  <c r="C59" i="1"/>
  <c r="S3" i="3" s="1"/>
  <c r="C62" i="1"/>
  <c r="G43" i="2" s="1"/>
  <c r="F9" i="2"/>
  <c r="D9" i="2"/>
  <c r="E9" i="2"/>
  <c r="Q8" i="4" l="1"/>
  <c r="R37" i="4"/>
  <c r="Q44" i="4"/>
  <c r="S44" i="4"/>
  <c r="R44" i="4"/>
  <c r="S22" i="4"/>
  <c r="Q30" i="4"/>
  <c r="R30" i="4"/>
  <c r="S30" i="4"/>
  <c r="Q37" i="4"/>
  <c r="Q45" i="4"/>
  <c r="R45" i="4"/>
  <c r="S45" i="4"/>
  <c r="Q28" i="4"/>
  <c r="R28" i="4"/>
  <c r="S28" i="4"/>
  <c r="Q22" i="4"/>
  <c r="Q25" i="4"/>
  <c r="R25" i="4"/>
  <c r="S25" i="4"/>
  <c r="S38" i="4"/>
  <c r="Q27" i="4"/>
  <c r="R27" i="4"/>
  <c r="S27" i="4"/>
  <c r="S12" i="4"/>
  <c r="AF6" i="4"/>
  <c r="L6" i="4" s="1"/>
  <c r="AF4" i="4"/>
  <c r="L4" i="4" s="1"/>
  <c r="S4" i="4" s="1"/>
  <c r="R18" i="4"/>
  <c r="Q31" i="4"/>
  <c r="R31" i="4"/>
  <c r="S31" i="4"/>
  <c r="R14" i="4"/>
  <c r="R12" i="4"/>
  <c r="Q32" i="4"/>
  <c r="R32" i="4"/>
  <c r="S32" i="4"/>
  <c r="Q29" i="4"/>
  <c r="R29" i="4"/>
  <c r="S29" i="4"/>
  <c r="S16" i="4"/>
  <c r="S5" i="3"/>
  <c r="S12" i="3"/>
  <c r="S18" i="3"/>
  <c r="S6" i="3"/>
  <c r="S28" i="3"/>
  <c r="S19" i="3"/>
  <c r="S17" i="3"/>
  <c r="S11" i="3"/>
  <c r="S8" i="3"/>
  <c r="S10" i="3"/>
  <c r="S16" i="3"/>
  <c r="S29" i="3"/>
  <c r="S22" i="3"/>
  <c r="S7" i="3"/>
  <c r="S15" i="3"/>
  <c r="S25" i="3"/>
  <c r="S23" i="3"/>
  <c r="S13" i="3"/>
  <c r="S24" i="3"/>
  <c r="S26" i="3"/>
  <c r="S27" i="3"/>
  <c r="S20" i="3"/>
  <c r="S21" i="3"/>
  <c r="S14" i="3"/>
  <c r="S9" i="3"/>
  <c r="R10" i="4"/>
  <c r="S23" i="4"/>
  <c r="S10" i="4"/>
  <c r="R34" i="4"/>
  <c r="Q16" i="4"/>
  <c r="S36" i="4"/>
  <c r="Q34" i="4"/>
  <c r="Q15" i="4"/>
  <c r="Q40" i="4"/>
  <c r="S40" i="4"/>
  <c r="R40" i="4"/>
  <c r="R23" i="4"/>
  <c r="Q42" i="4"/>
  <c r="S42" i="4"/>
  <c r="R42" i="4"/>
  <c r="Q43" i="4"/>
  <c r="R43" i="4"/>
  <c r="S43" i="4"/>
  <c r="D8" i="2"/>
  <c r="L3" i="3"/>
  <c r="D64" i="1"/>
  <c r="S6" i="4"/>
  <c r="C56" i="1"/>
  <c r="C63" i="1"/>
  <c r="C44" i="1"/>
  <c r="D10" i="2"/>
  <c r="E10" i="2"/>
  <c r="F10" i="2"/>
  <c r="D13" i="2"/>
  <c r="L22" i="3" l="1"/>
  <c r="W22" i="3" s="1"/>
  <c r="G34" i="2" s="1"/>
  <c r="L21" i="3"/>
  <c r="W21" i="3" s="1"/>
  <c r="G33" i="2" s="1"/>
  <c r="L9" i="3"/>
  <c r="W9" i="3" s="1"/>
  <c r="G21" i="2" s="1"/>
  <c r="L16" i="3"/>
  <c r="W16" i="3" s="1"/>
  <c r="G28" i="2" s="1"/>
  <c r="L13" i="3"/>
  <c r="W13" i="3" s="1"/>
  <c r="G25" i="2" s="1"/>
  <c r="L10" i="3"/>
  <c r="W10" i="3" s="1"/>
  <c r="G22" i="2" s="1"/>
  <c r="L28" i="3"/>
  <c r="W28" i="3" s="1"/>
  <c r="G40" i="2" s="1"/>
  <c r="L23" i="3"/>
  <c r="W23" i="3" s="1"/>
  <c r="G35" i="2" s="1"/>
  <c r="L25" i="3"/>
  <c r="W25" i="3" s="1"/>
  <c r="G37" i="2" s="1"/>
  <c r="L17" i="3"/>
  <c r="W17" i="3" s="1"/>
  <c r="G29" i="2" s="1"/>
  <c r="L15" i="3"/>
  <c r="W15" i="3" s="1"/>
  <c r="G27" i="2" s="1"/>
  <c r="L18" i="3"/>
  <c r="W18" i="3" s="1"/>
  <c r="G30" i="2" s="1"/>
  <c r="L20" i="3"/>
  <c r="W20" i="3" s="1"/>
  <c r="G32" i="2" s="1"/>
  <c r="L14" i="3"/>
  <c r="W14" i="3" s="1"/>
  <c r="G26" i="2" s="1"/>
  <c r="L27" i="3"/>
  <c r="W27" i="3" s="1"/>
  <c r="G39" i="2" s="1"/>
  <c r="L12" i="3"/>
  <c r="W12" i="3" s="1"/>
  <c r="G24" i="2" s="1"/>
  <c r="L6" i="3"/>
  <c r="W6" i="3" s="1"/>
  <c r="G18" i="2" s="1"/>
  <c r="L7" i="3"/>
  <c r="W7" i="3" s="1"/>
  <c r="G19" i="2" s="1"/>
  <c r="L11" i="3"/>
  <c r="W11" i="3" s="1"/>
  <c r="G23" i="2" s="1"/>
  <c r="L24" i="3"/>
  <c r="W24" i="3" s="1"/>
  <c r="G36" i="2" s="1"/>
  <c r="L8" i="3"/>
  <c r="W8" i="3" s="1"/>
  <c r="G20" i="2" s="1"/>
  <c r="L29" i="3"/>
  <c r="W29" i="3" s="1"/>
  <c r="G41" i="2" s="1"/>
  <c r="L26" i="3"/>
  <c r="W26" i="3" s="1"/>
  <c r="G38" i="2" s="1"/>
  <c r="L19" i="3"/>
  <c r="W19" i="3" s="1"/>
  <c r="G31" i="2" s="1"/>
  <c r="C53" i="1"/>
  <c r="C13" i="2" s="1"/>
  <c r="L5" i="3"/>
  <c r="W5" i="3" s="1"/>
  <c r="E8" i="2"/>
  <c r="M3" i="3"/>
  <c r="H43" i="2"/>
  <c r="E13" i="2"/>
  <c r="C51" i="1"/>
  <c r="C57" i="1"/>
  <c r="C64" i="1"/>
  <c r="M23" i="3" l="1"/>
  <c r="X23" i="3" s="1"/>
  <c r="H35" i="2" s="1"/>
  <c r="M21" i="3"/>
  <c r="X21" i="3" s="1"/>
  <c r="H33" i="2" s="1"/>
  <c r="M24" i="3"/>
  <c r="X24" i="3" s="1"/>
  <c r="H36" i="2" s="1"/>
  <c r="M22" i="3"/>
  <c r="X22" i="3" s="1"/>
  <c r="H34" i="2" s="1"/>
  <c r="M25" i="3"/>
  <c r="X25" i="3" s="1"/>
  <c r="H37" i="2" s="1"/>
  <c r="M28" i="3"/>
  <c r="X28" i="3" s="1"/>
  <c r="H40" i="2" s="1"/>
  <c r="M9" i="3"/>
  <c r="X9" i="3" s="1"/>
  <c r="H21" i="2" s="1"/>
  <c r="M12" i="3"/>
  <c r="X12" i="3" s="1"/>
  <c r="H24" i="2" s="1"/>
  <c r="M16" i="3"/>
  <c r="X16" i="3" s="1"/>
  <c r="H28" i="2" s="1"/>
  <c r="M13" i="3"/>
  <c r="X13" i="3" s="1"/>
  <c r="H25" i="2" s="1"/>
  <c r="M10" i="3"/>
  <c r="X10" i="3" s="1"/>
  <c r="H22" i="2" s="1"/>
  <c r="M18" i="3"/>
  <c r="X18" i="3" s="1"/>
  <c r="H30" i="2" s="1"/>
  <c r="M19" i="3"/>
  <c r="X19" i="3" s="1"/>
  <c r="H31" i="2" s="1"/>
  <c r="M29" i="3"/>
  <c r="X29" i="3" s="1"/>
  <c r="H41" i="2" s="1"/>
  <c r="M7" i="3"/>
  <c r="X7" i="3" s="1"/>
  <c r="H19" i="2" s="1"/>
  <c r="M17" i="3"/>
  <c r="X17" i="3" s="1"/>
  <c r="H29" i="2" s="1"/>
  <c r="M14" i="3"/>
  <c r="X14" i="3" s="1"/>
  <c r="H26" i="2" s="1"/>
  <c r="M11" i="3"/>
  <c r="X11" i="3" s="1"/>
  <c r="H23" i="2" s="1"/>
  <c r="M15" i="3"/>
  <c r="X15" i="3" s="1"/>
  <c r="H27" i="2" s="1"/>
  <c r="M8" i="3"/>
  <c r="X8" i="3" s="1"/>
  <c r="H20" i="2" s="1"/>
  <c r="M6" i="3"/>
  <c r="X6" i="3" s="1"/>
  <c r="H18" i="2" s="1"/>
  <c r="M26" i="3"/>
  <c r="X26" i="3" s="1"/>
  <c r="H38" i="2" s="1"/>
  <c r="M20" i="3"/>
  <c r="X20" i="3" s="1"/>
  <c r="H32" i="2" s="1"/>
  <c r="M27" i="3"/>
  <c r="X27" i="3" s="1"/>
  <c r="H39" i="2" s="1"/>
  <c r="W3" i="3"/>
  <c r="G17" i="2"/>
  <c r="M5" i="3"/>
  <c r="X5" i="3" s="1"/>
  <c r="F8" i="2"/>
  <c r="N3" i="3"/>
  <c r="F13" i="2"/>
  <c r="I43" i="2"/>
  <c r="N22" i="3" l="1"/>
  <c r="Y22" i="3" s="1"/>
  <c r="I34" i="2" s="1"/>
  <c r="N10" i="3"/>
  <c r="Y10" i="3" s="1"/>
  <c r="I22" i="2" s="1"/>
  <c r="N12" i="3"/>
  <c r="Y12" i="3" s="1"/>
  <c r="I24" i="2" s="1"/>
  <c r="N8" i="3"/>
  <c r="Y8" i="3" s="1"/>
  <c r="I20" i="2" s="1"/>
  <c r="N23" i="3"/>
  <c r="Y23" i="3" s="1"/>
  <c r="I35" i="2" s="1"/>
  <c r="N9" i="3"/>
  <c r="Y9" i="3" s="1"/>
  <c r="I21" i="2" s="1"/>
  <c r="N26" i="3"/>
  <c r="Y26" i="3" s="1"/>
  <c r="I38" i="2" s="1"/>
  <c r="N21" i="3"/>
  <c r="Y21" i="3" s="1"/>
  <c r="I33" i="2" s="1"/>
  <c r="N13" i="3"/>
  <c r="Y13" i="3" s="1"/>
  <c r="I25" i="2" s="1"/>
  <c r="N11" i="3"/>
  <c r="Y11" i="3" s="1"/>
  <c r="I23" i="2" s="1"/>
  <c r="N29" i="3"/>
  <c r="Y29" i="3" s="1"/>
  <c r="I41" i="2" s="1"/>
  <c r="N28" i="3"/>
  <c r="Y28" i="3" s="1"/>
  <c r="I40" i="2" s="1"/>
  <c r="N17" i="3"/>
  <c r="Y17" i="3" s="1"/>
  <c r="I29" i="2" s="1"/>
  <c r="N20" i="3"/>
  <c r="Y20" i="3" s="1"/>
  <c r="I32" i="2" s="1"/>
  <c r="N18" i="3"/>
  <c r="Y18" i="3" s="1"/>
  <c r="I30" i="2" s="1"/>
  <c r="N19" i="3"/>
  <c r="Y19" i="3" s="1"/>
  <c r="I31" i="2" s="1"/>
  <c r="N6" i="3"/>
  <c r="Y6" i="3" s="1"/>
  <c r="I18" i="2" s="1"/>
  <c r="N14" i="3"/>
  <c r="Y14" i="3" s="1"/>
  <c r="I26" i="2" s="1"/>
  <c r="N25" i="3"/>
  <c r="Y25" i="3" s="1"/>
  <c r="I37" i="2" s="1"/>
  <c r="N16" i="3"/>
  <c r="Y16" i="3" s="1"/>
  <c r="I28" i="2" s="1"/>
  <c r="N27" i="3"/>
  <c r="Y27" i="3" s="1"/>
  <c r="I39" i="2" s="1"/>
  <c r="N15" i="3"/>
  <c r="Y15" i="3" s="1"/>
  <c r="I27" i="2" s="1"/>
  <c r="N24" i="3"/>
  <c r="Y24" i="3" s="1"/>
  <c r="I36" i="2" s="1"/>
  <c r="N7" i="3"/>
  <c r="Y7" i="3" s="1"/>
  <c r="I19" i="2" s="1"/>
  <c r="H17" i="2"/>
  <c r="X3" i="3"/>
  <c r="N5" i="3"/>
  <c r="Y5" i="3" s="1"/>
  <c r="I17" i="2" l="1"/>
  <c r="Y3" i="3"/>
</calcChain>
</file>

<file path=xl/sharedStrings.xml><?xml version="1.0" encoding="utf-8"?>
<sst xmlns="http://schemas.openxmlformats.org/spreadsheetml/2006/main" count="381" uniqueCount="115">
  <si>
    <t>Markup (%)</t>
  </si>
  <si>
    <t>Total</t>
  </si>
  <si>
    <t>Número</t>
  </si>
  <si>
    <t>Referência</t>
  </si>
  <si>
    <t>Imagem</t>
  </si>
  <si>
    <t>Quantidade</t>
  </si>
  <si>
    <t>Peso da chapa ( kg)</t>
  </si>
  <si>
    <t>Peso do retalho ( kg)</t>
  </si>
  <si>
    <t>Peso da sucata ( kg)</t>
  </si>
  <si>
    <t>Peso da chapa ( kg) x Quantidade</t>
  </si>
  <si>
    <t>Peso do retalho ( kg) x Quantidade</t>
  </si>
  <si>
    <t>Peso da sucata ( kg) x Quantidade</t>
  </si>
  <si>
    <t xml:space="preserve">% Preço do retalho </t>
  </si>
  <si>
    <t xml:space="preserve">% Preço da sucata </t>
  </si>
  <si>
    <t xml:space="preserve">Custo do material </t>
  </si>
  <si>
    <t>Preço /kg</t>
  </si>
  <si>
    <t xml:space="preserve">Tempo total </t>
  </si>
  <si>
    <t>Tempo total  x Quantidade</t>
  </si>
  <si>
    <t xml:space="preserve">Custo de tempo de máquina </t>
  </si>
  <si>
    <t>Taxa horária da máquina</t>
  </si>
  <si>
    <t>Custo de empregado</t>
  </si>
  <si>
    <t>Taxa horária por empregado</t>
  </si>
  <si>
    <t xml:space="preserve">Custo de consumíveis </t>
  </si>
  <si>
    <t>Custo de consumíveis  x Quantidade</t>
  </si>
  <si>
    <t>Custo do material  (Chapa)</t>
  </si>
  <si>
    <t>Custo do material  ( - Retalho)</t>
  </si>
  <si>
    <t>Custo do material  ( - Sucata)</t>
  </si>
  <si>
    <t>Custo total  (Chapa)</t>
  </si>
  <si>
    <t>Custo total  ( - Retalho)</t>
  </si>
  <si>
    <t>Custo total  ( - Sucata)</t>
  </si>
  <si>
    <t>Markup_Custo do material  (Chapa)</t>
  </si>
  <si>
    <t>Markup_Custo do material  ( - Retalho)</t>
  </si>
  <si>
    <t>Markup_Custo do material  ( - Sucata)</t>
  </si>
  <si>
    <t xml:space="preserve">Markup_Custo de tempo de máquina </t>
  </si>
  <si>
    <t>Markup_Custo de empregado</t>
  </si>
  <si>
    <t xml:space="preserve">Markup_Custo de consumíveis </t>
  </si>
  <si>
    <t>Markup_Custo total  (Chapa)</t>
  </si>
  <si>
    <t>Markup_Custo total  ( - Retalho)</t>
  </si>
  <si>
    <t>Markup_Custo total  ( - Sucata)</t>
  </si>
  <si>
    <t xml:space="preserve">Perímetro de deslocamento no vazio </t>
  </si>
  <si>
    <t>Comprimento de corte normal</t>
  </si>
  <si>
    <t xml:space="preserve">Perímetro de corte chanfrado </t>
  </si>
  <si>
    <t>Perímetro de marcação por punção</t>
  </si>
  <si>
    <t xml:space="preserve">Perímetro de marcação por pó </t>
  </si>
  <si>
    <t>Perímetro</t>
  </si>
  <si>
    <t xml:space="preserve">Perímetro de marcação por corte </t>
  </si>
  <si>
    <t>x Quantidade</t>
  </si>
  <si>
    <t xml:space="preserve">Número de ativações de corte </t>
  </si>
  <si>
    <t xml:space="preserve">Número de ativações de marcação por punção </t>
  </si>
  <si>
    <t xml:space="preserve">Número de ativações de marcação por pó </t>
  </si>
  <si>
    <t xml:space="preserve">Número de ativações de marcação por marcador </t>
  </si>
  <si>
    <t xml:space="preserve">Número de ativações de marcação por corte </t>
  </si>
  <si>
    <t xml:space="preserve">Número de ciclos fixos de pontilhado </t>
  </si>
  <si>
    <t>Número de ciclos fixos por corte ligado/desligado</t>
  </si>
  <si>
    <t xml:space="preserve">Número de textos de marcação especial </t>
  </si>
  <si>
    <t xml:space="preserve">Número de paradas incondicionais </t>
  </si>
  <si>
    <t xml:space="preserve">Número de extrações </t>
  </si>
  <si>
    <t xml:space="preserve">Número de reposições </t>
  </si>
  <si>
    <t xml:space="preserve">Número de puncionados (não desagregado) </t>
  </si>
  <si>
    <t xml:space="preserve">Número de puncionado (desagregado) </t>
  </si>
  <si>
    <t xml:space="preserve">Número de recortes </t>
  </si>
  <si>
    <t>Número de trocas de punções</t>
  </si>
  <si>
    <t xml:space="preserve">Número de ciclos de furação </t>
  </si>
  <si>
    <t xml:space="preserve">Número de ciclos de escareado </t>
  </si>
  <si>
    <t>Número de ciclos de rosca</t>
  </si>
  <si>
    <t xml:space="preserve">Número de ciclos de fresagem </t>
  </si>
  <si>
    <t>Número de modificações da ferramenta</t>
  </si>
  <si>
    <t xml:space="preserve">Tempo dos deslocamentos no vazio </t>
  </si>
  <si>
    <t xml:space="preserve">Tempo de corte normal </t>
  </si>
  <si>
    <t xml:space="preserve">Tempo de corte chanfrado </t>
  </si>
  <si>
    <t>Tempo de marcação por punção</t>
  </si>
  <si>
    <t xml:space="preserve">Tempo de marcação por pó </t>
  </si>
  <si>
    <t>Tempo de marcação por marcador</t>
  </si>
  <si>
    <t xml:space="preserve">Tempo de marcação por corte </t>
  </si>
  <si>
    <t>Tempo das ativações de corte</t>
  </si>
  <si>
    <t>Tempo das ativações de marcação por pó</t>
  </si>
  <si>
    <t>Tempo por ativações de marcação por marcador</t>
  </si>
  <si>
    <t xml:space="preserve">Tempo das ativações de marcação por corte </t>
  </si>
  <si>
    <t xml:space="preserve">Tempo de ciclos de puncionado </t>
  </si>
  <si>
    <t xml:space="preserve">Tempo dos ciclos de corte </t>
  </si>
  <si>
    <t xml:space="preserve">Tempo de textos de marcação especial </t>
  </si>
  <si>
    <t xml:space="preserve">Tempo de paradas </t>
  </si>
  <si>
    <t xml:space="preserve">Tempo de extrações </t>
  </si>
  <si>
    <t xml:space="preserve">Tempo de reposições </t>
  </si>
  <si>
    <t xml:space="preserve">Tempo de paradas temporizadas </t>
  </si>
  <si>
    <t xml:space="preserve">Tempo de marcações (não desagregado) </t>
  </si>
  <si>
    <t xml:space="preserve">Tempo de marcações (desagregado) </t>
  </si>
  <si>
    <t xml:space="preserve">Tempo de cortes com guilhotina </t>
  </si>
  <si>
    <t>Tempo de trocas de punções</t>
  </si>
  <si>
    <t>Tempo auxiliar</t>
  </si>
  <si>
    <t xml:space="preserve">Tempo de cilos de furação </t>
  </si>
  <si>
    <t xml:space="preserve">Tempo de ciclos de escareado </t>
  </si>
  <si>
    <t xml:space="preserve">Tempo de ciclos de rosca </t>
  </si>
  <si>
    <t xml:space="preserve">Tempo de ciclos de fresagem </t>
  </si>
  <si>
    <t>Tempo de mudanças de ferramenta</t>
  </si>
  <si>
    <t>Prev.</t>
  </si>
  <si>
    <t>Fabr.</t>
  </si>
  <si>
    <t>Peso retângulo ( kg)</t>
  </si>
  <si>
    <t>Peso do externo ( kg)</t>
  </si>
  <si>
    <t>Peso real ( kg)</t>
  </si>
  <si>
    <t>Peça_Material</t>
  </si>
  <si>
    <t xml:space="preserve"> x Quantidade</t>
  </si>
  <si>
    <t>Peça_Tempo</t>
  </si>
  <si>
    <t>Peça_Consumíveis</t>
  </si>
  <si>
    <t>Nesting_Número</t>
  </si>
  <si>
    <t>Nesting_Referência</t>
  </si>
  <si>
    <t>Nesting_Quantidade</t>
  </si>
  <si>
    <t>Peça_Número</t>
  </si>
  <si>
    <t>Peça_Referência</t>
  </si>
  <si>
    <t>Peças</t>
  </si>
  <si>
    <t>Encaixes</t>
  </si>
  <si>
    <t xml:space="preserve">Custo total </t>
  </si>
  <si>
    <t>Chapa</t>
  </si>
  <si>
    <t xml:space="preserve"> - Retalho</t>
  </si>
  <si>
    <t xml:space="preserve"> - Sucata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</si>
</sst>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h]:mm:ss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double">
        <color theme="5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rgb="FFFF8001"/>
      </bottom>
      <diagonal/>
    </border>
    <border>
      <left style="thin">
        <color theme="0" tint="-0.499984740745262"/>
      </left>
      <right style="thin">
        <color rgb="FF7F7F7F"/>
      </right>
      <top style="thin">
        <color theme="0" tint="-0.499984740745262"/>
      </top>
      <bottom style="double">
        <color rgb="FFFF8001"/>
      </bottom>
      <diagonal/>
    </border>
  </borders>
  <cellStyleXfs count="9">
    <xf numFmtId="0" fontId="0" fillId="0" borderId="0"/>
    <xf numFmtId="0" fontId="3" fillId="2" borderId="1" applyNumberFormat="0" applyAlignment="0" applyProtection="0"/>
    <xf numFmtId="0" fontId="4" fillId="3" borderId="2" applyNumberFormat="0" applyAlignment="0" applyProtection="0"/>
    <xf numFmtId="0" fontId="5" fillId="3" borderId="1" applyNumberFormat="0" applyAlignment="0" applyProtection="0"/>
    <xf numFmtId="0" fontId="6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6" fillId="7" borderId="0" applyNumberFormat="0" applyBorder="0" applyAlignment="0" applyProtection="0"/>
    <xf numFmtId="0" fontId="8" fillId="0" borderId="3" applyNumberFormat="0" applyFill="0" applyAlignment="0" applyProtection="0"/>
  </cellStyleXfs>
  <cellXfs count="57">
    <xf numFmtId="0" fontId="0" fillId="0" borderId="0" xfId="0"/>
    <xf numFmtId="0" fontId="1" fillId="0" borderId="0" xfId="0" applyFont="1"/>
    <xf numFmtId="164" fontId="0" fillId="0" borderId="0" xfId="0" applyNumberFormat="1"/>
    <xf numFmtId="0" fontId="5" fillId="3" borderId="1" xfId="3"/>
    <xf numFmtId="164" fontId="5" fillId="3" borderId="1" xfId="3" applyNumberFormat="1"/>
    <xf numFmtId="164" fontId="3" fillId="2" borderId="1" xfId="1" applyNumberFormat="1"/>
    <xf numFmtId="164" fontId="4" fillId="3" borderId="2" xfId="2" applyNumberFormat="1"/>
    <xf numFmtId="0" fontId="3" fillId="2" borderId="1" xfId="1"/>
    <xf numFmtId="0" fontId="2" fillId="5" borderId="0" xfId="5"/>
    <xf numFmtId="0" fontId="6" fillId="4" borderId="0" xfId="4"/>
    <xf numFmtId="0" fontId="2" fillId="6" borderId="0" xfId="6"/>
    <xf numFmtId="0" fontId="6" fillId="7" borderId="0" xfId="7"/>
    <xf numFmtId="0" fontId="7" fillId="2" borderId="1" xfId="1" applyFont="1"/>
    <xf numFmtId="0" fontId="5" fillId="3" borderId="1" xfId="3" applyAlignment="1">
      <alignment horizontal="right"/>
    </xf>
    <xf numFmtId="0" fontId="6" fillId="7" borderId="0" xfId="7" applyAlignment="1">
      <alignment horizontal="right"/>
    </xf>
    <xf numFmtId="0" fontId="0" fillId="5" borderId="0" xfId="5" applyFont="1" applyAlignment="1">
      <alignment vertical="center"/>
    </xf>
    <xf numFmtId="0" fontId="0" fillId="5" borderId="0" xfId="5" applyFont="1"/>
    <xf numFmtId="0" fontId="0" fillId="6" borderId="0" xfId="6" applyFont="1"/>
    <xf numFmtId="0" fontId="4" fillId="3" borderId="2" xfId="2" applyAlignment="1">
      <alignment vertical="center"/>
    </xf>
    <xf numFmtId="0" fontId="4" fillId="3" borderId="2" xfId="2" applyAlignment="1">
      <alignment horizontal="center" vertical="center"/>
    </xf>
    <xf numFmtId="0" fontId="4" fillId="3" borderId="2" xfId="2"/>
    <xf numFmtId="0" fontId="7" fillId="2" borderId="1" xfId="1" applyFont="1" applyAlignment="1">
      <alignment horizontal="right"/>
    </xf>
    <xf numFmtId="0" fontId="5" fillId="3" borderId="1" xfId="3" applyAlignment="1">
      <alignment horizontal="center" vertical="center"/>
    </xf>
    <xf numFmtId="165" fontId="4" fillId="3" borderId="2" xfId="2" applyNumberFormat="1"/>
    <xf numFmtId="165" fontId="5" fillId="3" borderId="1" xfId="3" applyNumberFormat="1"/>
    <xf numFmtId="165" fontId="3" fillId="2" borderId="1" xfId="1" applyNumberFormat="1"/>
    <xf numFmtId="165" fontId="4" fillId="3" borderId="2" xfId="2" applyNumberFormat="1" applyAlignment="1">
      <alignment vertical="center"/>
    </xf>
    <xf numFmtId="164" fontId="4" fillId="3" borderId="2" xfId="2" applyNumberFormat="1" applyAlignment="1">
      <alignment vertical="center"/>
    </xf>
    <xf numFmtId="0" fontId="3" fillId="2" borderId="1" xfId="1" applyAlignment="1">
      <alignment vertical="center"/>
    </xf>
    <xf numFmtId="164" fontId="3" fillId="2" borderId="1" xfId="1" applyNumberFormat="1" applyAlignment="1">
      <alignment vertical="center"/>
    </xf>
    <xf numFmtId="165" fontId="3" fillId="2" borderId="1" xfId="1" applyNumberFormat="1" applyAlignment="1">
      <alignment vertical="center"/>
    </xf>
    <xf numFmtId="0" fontId="5" fillId="3" borderId="1" xfId="3" applyNumberFormat="1" applyAlignment="1">
      <alignment vertical="center"/>
    </xf>
    <xf numFmtId="164" fontId="5" fillId="3" borderId="1" xfId="3" applyNumberFormat="1" applyAlignment="1">
      <alignment vertical="center"/>
    </xf>
    <xf numFmtId="165" fontId="5" fillId="3" borderId="1" xfId="3" applyNumberFormat="1" applyAlignment="1">
      <alignment vertical="center"/>
    </xf>
    <xf numFmtId="164" fontId="8" fillId="3" borderId="4" xfId="8" applyNumberFormat="1" applyFill="1" applyBorder="1" applyAlignment="1">
      <alignment vertical="center"/>
    </xf>
    <xf numFmtId="165" fontId="8" fillId="3" borderId="4" xfId="8" applyNumberFormat="1" applyFill="1" applyBorder="1" applyAlignment="1">
      <alignment vertical="center"/>
    </xf>
    <xf numFmtId="0" fontId="4" fillId="8" borderId="2" xfId="2" applyFill="1" applyAlignment="1">
      <alignment vertical="center"/>
    </xf>
    <xf numFmtId="0" fontId="4" fillId="8" borderId="2" xfId="2" applyFill="1" applyAlignment="1">
      <alignment horizontal="center" vertical="center"/>
    </xf>
    <xf numFmtId="165" fontId="4" fillId="8" borderId="2" xfId="2" applyNumberFormat="1" applyFill="1" applyAlignment="1">
      <alignment vertical="center"/>
    </xf>
    <xf numFmtId="164" fontId="4" fillId="8" borderId="2" xfId="2" applyNumberFormat="1" applyFill="1" applyAlignment="1">
      <alignment vertical="center"/>
    </xf>
    <xf numFmtId="164" fontId="4" fillId="8" borderId="5" xfId="2" applyNumberFormat="1" applyFill="1" applyBorder="1" applyAlignment="1">
      <alignment vertical="center"/>
    </xf>
    <xf numFmtId="165" fontId="4" fillId="8" borderId="5" xfId="2" applyNumberFormat="1" applyFill="1" applyBorder="1" applyAlignment="1">
      <alignment vertical="center"/>
    </xf>
    <xf numFmtId="165" fontId="7" fillId="2" borderId="1" xfId="1" applyNumberFormat="1" applyFont="1"/>
    <xf numFmtId="0" fontId="5" fillId="3" borderId="1" xfId="3" applyAlignment="1"/>
    <xf numFmtId="0" fontId="7" fillId="2" borderId="1" xfId="1" applyFont="1" applyAlignment="1"/>
    <xf numFmtId="0" fontId="6" fillId="7" borderId="0" xfId="7" applyAlignment="1">
      <alignment horizontal="left"/>
    </xf>
    <xf numFmtId="0" fontId="3" fillId="2" borderId="1" xfId="1" applyAlignment="1">
      <alignment horizontal="left" vertical="center"/>
    </xf>
    <xf numFmtId="0" fontId="4" fillId="8" borderId="2" xfId="2" applyFill="1" applyAlignment="1">
      <alignment horizontal="left" vertical="center"/>
    </xf>
    <xf numFmtId="0" fontId="4" fillId="3" borderId="2" xfId="2" applyAlignment="1">
      <alignment horizontal="left" vertical="center"/>
    </xf>
    <xf numFmtId="0" fontId="4" fillId="8" borderId="2" xfId="2" applyFill="1" applyAlignment="1">
      <alignment horizontal="right" vertical="center"/>
    </xf>
    <xf numFmtId="1" fontId="8" fillId="3" borderId="4" xfId="8" applyNumberFormat="1" applyFill="1" applyBorder="1" applyAlignment="1">
      <alignment vertical="center"/>
    </xf>
    <xf numFmtId="1" fontId="4" fillId="8" borderId="5" xfId="2" applyNumberFormat="1" applyFill="1" applyBorder="1" applyAlignment="1">
      <alignment vertical="center"/>
    </xf>
    <xf numFmtId="164" fontId="5" fillId="3" borderId="6" xfId="3" applyNumberFormat="1" applyBorder="1" applyAlignment="1">
      <alignment vertical="center"/>
    </xf>
    <xf numFmtId="164" fontId="8" fillId="3" borderId="7" xfId="8" applyNumberFormat="1" applyFill="1" applyBorder="1" applyAlignment="1">
      <alignment vertical="center"/>
    </xf>
    <xf numFmtId="164" fontId="8" fillId="3" borderId="8" xfId="8" applyNumberFormat="1" applyFill="1" applyBorder="1" applyAlignment="1">
      <alignment vertical="center"/>
    </xf>
    <xf numFmtId="164" fontId="5" fillId="2" borderId="7" xfId="8" applyNumberFormat="1" applyFont="1" applyFill="1" applyBorder="1"/>
    <xf numFmtId="0" fontId="6" fillId="7" borderId="0" xfId="7" applyAlignment="1">
      <alignment horizontal="center"/>
    </xf>
  </cellXfs>
  <cellStyles count="9">
    <cellStyle name="20% - Ênfase1" xfId="5" builtinId="30"/>
    <cellStyle name="40% - Ênfase1" xfId="6" builtinId="31"/>
    <cellStyle name="60% - Ênfase1" xfId="7" builtinId="32"/>
    <cellStyle name="Cálculo" xfId="3" builtinId="22"/>
    <cellStyle name="Célula Vinculada" xfId="8" builtinId="24"/>
    <cellStyle name="Ênfase1" xfId="4" builtinId="29"/>
    <cellStyle name="Entrada" xfId="1" builtinId="20"/>
    <cellStyle name="Normal" xfId="0" builtinId="0"/>
    <cellStyle name="Saída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8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2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8.png"/><Relationship Id="rId2" Type="http://schemas.openxmlformats.org/officeDocument/2006/relationships/image" Target="../media/image27.png"/><Relationship Id="rId1" Type="http://schemas.openxmlformats.org/officeDocument/2006/relationships/image" Target="../media/image26.png"/><Relationship Id="rId6" Type="http://schemas.openxmlformats.org/officeDocument/2006/relationships/image" Target="../media/image31.png"/><Relationship Id="rId5" Type="http://schemas.openxmlformats.org/officeDocument/2006/relationships/image" Target="../media/image30.png"/><Relationship Id="rId4" Type="http://schemas.openxmlformats.org/officeDocument/2006/relationships/image" Target="../media/image2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image" Target="../media/image15.png"/><Relationship Id="rId18" Type="http://schemas.openxmlformats.org/officeDocument/2006/relationships/image" Target="../media/image8.png"/><Relationship Id="rId26" Type="http://schemas.openxmlformats.org/officeDocument/2006/relationships/image" Target="../media/image31.png"/><Relationship Id="rId3" Type="http://schemas.openxmlformats.org/officeDocument/2006/relationships/image" Target="../media/image27.png"/><Relationship Id="rId21" Type="http://schemas.openxmlformats.org/officeDocument/2006/relationships/image" Target="../media/image18.png"/><Relationship Id="rId7" Type="http://schemas.openxmlformats.org/officeDocument/2006/relationships/image" Target="../media/image5.png"/><Relationship Id="rId12" Type="http://schemas.openxmlformats.org/officeDocument/2006/relationships/image" Target="../media/image14.png"/><Relationship Id="rId17" Type="http://schemas.openxmlformats.org/officeDocument/2006/relationships/image" Target="../media/image4.png"/><Relationship Id="rId25" Type="http://schemas.openxmlformats.org/officeDocument/2006/relationships/image" Target="../media/image21.png"/><Relationship Id="rId2" Type="http://schemas.openxmlformats.org/officeDocument/2006/relationships/image" Target="../media/image1.png"/><Relationship Id="rId16" Type="http://schemas.openxmlformats.org/officeDocument/2006/relationships/image" Target="../media/image29.png"/><Relationship Id="rId20" Type="http://schemas.openxmlformats.org/officeDocument/2006/relationships/image" Target="../media/image13.png"/><Relationship Id="rId29" Type="http://schemas.openxmlformats.org/officeDocument/2006/relationships/image" Target="../media/image24.png"/><Relationship Id="rId1" Type="http://schemas.openxmlformats.org/officeDocument/2006/relationships/image" Target="../media/image26.png"/><Relationship Id="rId6" Type="http://schemas.openxmlformats.org/officeDocument/2006/relationships/image" Target="../media/image3.png"/><Relationship Id="rId11" Type="http://schemas.openxmlformats.org/officeDocument/2006/relationships/image" Target="../media/image12.png"/><Relationship Id="rId24" Type="http://schemas.openxmlformats.org/officeDocument/2006/relationships/image" Target="../media/image20.png"/><Relationship Id="rId5" Type="http://schemas.openxmlformats.org/officeDocument/2006/relationships/image" Target="../media/image28.png"/><Relationship Id="rId15" Type="http://schemas.openxmlformats.org/officeDocument/2006/relationships/image" Target="../media/image17.png"/><Relationship Id="rId23" Type="http://schemas.openxmlformats.org/officeDocument/2006/relationships/image" Target="../media/image19.png"/><Relationship Id="rId28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1.png"/><Relationship Id="rId4" Type="http://schemas.openxmlformats.org/officeDocument/2006/relationships/image" Target="../media/image2.png"/><Relationship Id="rId9" Type="http://schemas.openxmlformats.org/officeDocument/2006/relationships/image" Target="../media/image7.png"/><Relationship Id="rId14" Type="http://schemas.openxmlformats.org/officeDocument/2006/relationships/image" Target="../media/image16.png"/><Relationship Id="rId22" Type="http://schemas.openxmlformats.org/officeDocument/2006/relationships/image" Target="../media/image30.png"/><Relationship Id="rId27" Type="http://schemas.openxmlformats.org/officeDocument/2006/relationships/image" Target="../media/image22.png"/><Relationship Id="rId30" Type="http://schemas.openxmlformats.org/officeDocument/2006/relationships/image" Target="../media/image2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</xdr:colOff>
      <xdr:row>16</xdr:row>
      <xdr:rowOff>25400</xdr:rowOff>
    </xdr:from>
    <xdr:to>
      <xdr:col>2</xdr:col>
      <xdr:colOff>772160</xdr:colOff>
      <xdr:row>16</xdr:row>
      <xdr:rowOff>673100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D9529A80-A343-A3BA-0C2B-B1DA28E00D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2997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17</xdr:row>
      <xdr:rowOff>15240</xdr:rowOff>
    </xdr:from>
    <xdr:to>
      <xdr:col>2</xdr:col>
      <xdr:colOff>772160</xdr:colOff>
      <xdr:row>17</xdr:row>
      <xdr:rowOff>662940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784EEF39-7956-F841-DD3B-14FAA6A757A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3695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18</xdr:row>
      <xdr:rowOff>17780</xdr:rowOff>
    </xdr:from>
    <xdr:to>
      <xdr:col>2</xdr:col>
      <xdr:colOff>772160</xdr:colOff>
      <xdr:row>18</xdr:row>
      <xdr:rowOff>665480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0B02F6B5-0837-436B-E0DC-0AB88E5C18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4406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19</xdr:row>
      <xdr:rowOff>20320</xdr:rowOff>
    </xdr:from>
    <xdr:to>
      <xdr:col>2</xdr:col>
      <xdr:colOff>772160</xdr:colOff>
      <xdr:row>19</xdr:row>
      <xdr:rowOff>668020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F10DF2A5-0C42-36F4-2357-3FFC7782E9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5118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20</xdr:row>
      <xdr:rowOff>22860</xdr:rowOff>
    </xdr:from>
    <xdr:to>
      <xdr:col>2</xdr:col>
      <xdr:colOff>772160</xdr:colOff>
      <xdr:row>20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D11A0C5D-CA05-D4FB-8A53-AC105E3431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5829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21</xdr:row>
      <xdr:rowOff>25400</xdr:rowOff>
    </xdr:from>
    <xdr:to>
      <xdr:col>2</xdr:col>
      <xdr:colOff>772160</xdr:colOff>
      <xdr:row>21</xdr:row>
      <xdr:rowOff>673100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B630A0CA-4683-8141-A421-79988F38D7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6540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22</xdr:row>
      <xdr:rowOff>15240</xdr:rowOff>
    </xdr:from>
    <xdr:to>
      <xdr:col>2</xdr:col>
      <xdr:colOff>772160</xdr:colOff>
      <xdr:row>22</xdr:row>
      <xdr:rowOff>662940</xdr:rowOff>
    </xdr:to>
    <xdr:pic>
      <xdr:nvPicPr>
        <xdr:cNvPr id="21" name="Img_7">
          <a:extLst>
            <a:ext uri="{FF2B5EF4-FFF2-40B4-BE49-F238E27FC236}">
              <a16:creationId xmlns:a16="http://schemas.microsoft.com/office/drawing/2014/main" id="{81CBCAB8-DDB8-1C6E-883D-1EC9CB18E3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7239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23</xdr:row>
      <xdr:rowOff>17780</xdr:rowOff>
    </xdr:from>
    <xdr:to>
      <xdr:col>2</xdr:col>
      <xdr:colOff>772160</xdr:colOff>
      <xdr:row>23</xdr:row>
      <xdr:rowOff>665480</xdr:rowOff>
    </xdr:to>
    <xdr:pic>
      <xdr:nvPicPr>
        <xdr:cNvPr id="24" name="Img_8">
          <a:extLst>
            <a:ext uri="{FF2B5EF4-FFF2-40B4-BE49-F238E27FC236}">
              <a16:creationId xmlns:a16="http://schemas.microsoft.com/office/drawing/2014/main" id="{D0C1BCDA-95AC-EA85-FC2E-F5BCA4E2C4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7950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24</xdr:row>
      <xdr:rowOff>20320</xdr:rowOff>
    </xdr:from>
    <xdr:to>
      <xdr:col>2</xdr:col>
      <xdr:colOff>772160</xdr:colOff>
      <xdr:row>24</xdr:row>
      <xdr:rowOff>668020</xdr:rowOff>
    </xdr:to>
    <xdr:pic>
      <xdr:nvPicPr>
        <xdr:cNvPr id="27" name="Img_9">
          <a:extLst>
            <a:ext uri="{FF2B5EF4-FFF2-40B4-BE49-F238E27FC236}">
              <a16:creationId xmlns:a16="http://schemas.microsoft.com/office/drawing/2014/main" id="{62E061F2-1C8A-FAD7-74C7-5820479AE2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8661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25</xdr:row>
      <xdr:rowOff>22860</xdr:rowOff>
    </xdr:from>
    <xdr:to>
      <xdr:col>2</xdr:col>
      <xdr:colOff>772160</xdr:colOff>
      <xdr:row>25</xdr:row>
      <xdr:rowOff>670560</xdr:rowOff>
    </xdr:to>
    <xdr:pic>
      <xdr:nvPicPr>
        <xdr:cNvPr id="30" name="Img_10">
          <a:extLst>
            <a:ext uri="{FF2B5EF4-FFF2-40B4-BE49-F238E27FC236}">
              <a16:creationId xmlns:a16="http://schemas.microsoft.com/office/drawing/2014/main" id="{0FD9DDCB-06B5-F322-CD89-4C32D0877B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9372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26</xdr:row>
      <xdr:rowOff>25400</xdr:rowOff>
    </xdr:from>
    <xdr:to>
      <xdr:col>2</xdr:col>
      <xdr:colOff>772160</xdr:colOff>
      <xdr:row>26</xdr:row>
      <xdr:rowOff>673100</xdr:rowOff>
    </xdr:to>
    <xdr:pic>
      <xdr:nvPicPr>
        <xdr:cNvPr id="33" name="Img_11">
          <a:extLst>
            <a:ext uri="{FF2B5EF4-FFF2-40B4-BE49-F238E27FC236}">
              <a16:creationId xmlns:a16="http://schemas.microsoft.com/office/drawing/2014/main" id="{E8165787-3AD2-C821-14B1-07340E1853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0083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27</xdr:row>
      <xdr:rowOff>15240</xdr:rowOff>
    </xdr:from>
    <xdr:to>
      <xdr:col>2</xdr:col>
      <xdr:colOff>772160</xdr:colOff>
      <xdr:row>27</xdr:row>
      <xdr:rowOff>662940</xdr:rowOff>
    </xdr:to>
    <xdr:pic>
      <xdr:nvPicPr>
        <xdr:cNvPr id="36" name="Img_12">
          <a:extLst>
            <a:ext uri="{FF2B5EF4-FFF2-40B4-BE49-F238E27FC236}">
              <a16:creationId xmlns:a16="http://schemas.microsoft.com/office/drawing/2014/main" id="{48EC1987-C138-1FFE-B205-0A13937F01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0782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28</xdr:row>
      <xdr:rowOff>17780</xdr:rowOff>
    </xdr:from>
    <xdr:to>
      <xdr:col>2</xdr:col>
      <xdr:colOff>772160</xdr:colOff>
      <xdr:row>28</xdr:row>
      <xdr:rowOff>665480</xdr:rowOff>
    </xdr:to>
    <xdr:pic>
      <xdr:nvPicPr>
        <xdr:cNvPr id="39" name="Img_13">
          <a:extLst>
            <a:ext uri="{FF2B5EF4-FFF2-40B4-BE49-F238E27FC236}">
              <a16:creationId xmlns:a16="http://schemas.microsoft.com/office/drawing/2014/main" id="{F6AE2123-42AF-C324-4E3C-503421EB78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1493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29</xdr:row>
      <xdr:rowOff>20320</xdr:rowOff>
    </xdr:from>
    <xdr:to>
      <xdr:col>2</xdr:col>
      <xdr:colOff>772160</xdr:colOff>
      <xdr:row>29</xdr:row>
      <xdr:rowOff>668020</xdr:rowOff>
    </xdr:to>
    <xdr:pic>
      <xdr:nvPicPr>
        <xdr:cNvPr id="42" name="Img_14">
          <a:extLst>
            <a:ext uri="{FF2B5EF4-FFF2-40B4-BE49-F238E27FC236}">
              <a16:creationId xmlns:a16="http://schemas.microsoft.com/office/drawing/2014/main" id="{DD1D0BD7-FA58-E44D-0AE2-78622A961B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2204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30</xdr:row>
      <xdr:rowOff>22860</xdr:rowOff>
    </xdr:from>
    <xdr:to>
      <xdr:col>2</xdr:col>
      <xdr:colOff>772160</xdr:colOff>
      <xdr:row>30</xdr:row>
      <xdr:rowOff>670560</xdr:rowOff>
    </xdr:to>
    <xdr:pic>
      <xdr:nvPicPr>
        <xdr:cNvPr id="45" name="Img_15">
          <a:extLst>
            <a:ext uri="{FF2B5EF4-FFF2-40B4-BE49-F238E27FC236}">
              <a16:creationId xmlns:a16="http://schemas.microsoft.com/office/drawing/2014/main" id="{290BBF58-2D2D-653E-881F-A87523BB9A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2915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31</xdr:row>
      <xdr:rowOff>25400</xdr:rowOff>
    </xdr:from>
    <xdr:to>
      <xdr:col>2</xdr:col>
      <xdr:colOff>772160</xdr:colOff>
      <xdr:row>31</xdr:row>
      <xdr:rowOff>673100</xdr:rowOff>
    </xdr:to>
    <xdr:pic>
      <xdr:nvPicPr>
        <xdr:cNvPr id="48" name="Img_16">
          <a:extLst>
            <a:ext uri="{FF2B5EF4-FFF2-40B4-BE49-F238E27FC236}">
              <a16:creationId xmlns:a16="http://schemas.microsoft.com/office/drawing/2014/main" id="{321BCFDB-EAE1-981C-7749-2267B92D32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3627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32</xdr:row>
      <xdr:rowOff>15240</xdr:rowOff>
    </xdr:from>
    <xdr:to>
      <xdr:col>2</xdr:col>
      <xdr:colOff>772160</xdr:colOff>
      <xdr:row>32</xdr:row>
      <xdr:rowOff>662940</xdr:rowOff>
    </xdr:to>
    <xdr:pic>
      <xdr:nvPicPr>
        <xdr:cNvPr id="51" name="Img_17">
          <a:extLst>
            <a:ext uri="{FF2B5EF4-FFF2-40B4-BE49-F238E27FC236}">
              <a16:creationId xmlns:a16="http://schemas.microsoft.com/office/drawing/2014/main" id="{81275276-B0A7-69D3-BE03-CC02D3928E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432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33</xdr:row>
      <xdr:rowOff>17780</xdr:rowOff>
    </xdr:from>
    <xdr:to>
      <xdr:col>2</xdr:col>
      <xdr:colOff>772160</xdr:colOff>
      <xdr:row>33</xdr:row>
      <xdr:rowOff>665480</xdr:rowOff>
    </xdr:to>
    <xdr:pic>
      <xdr:nvPicPr>
        <xdr:cNvPr id="54" name="Img_18">
          <a:extLst>
            <a:ext uri="{FF2B5EF4-FFF2-40B4-BE49-F238E27FC236}">
              <a16:creationId xmlns:a16="http://schemas.microsoft.com/office/drawing/2014/main" id="{3BFF0447-83A3-5935-1F7F-C8E1E30D77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5036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34</xdr:row>
      <xdr:rowOff>20320</xdr:rowOff>
    </xdr:from>
    <xdr:to>
      <xdr:col>2</xdr:col>
      <xdr:colOff>772160</xdr:colOff>
      <xdr:row>34</xdr:row>
      <xdr:rowOff>668020</xdr:rowOff>
    </xdr:to>
    <xdr:pic>
      <xdr:nvPicPr>
        <xdr:cNvPr id="57" name="Img_19">
          <a:extLst>
            <a:ext uri="{FF2B5EF4-FFF2-40B4-BE49-F238E27FC236}">
              <a16:creationId xmlns:a16="http://schemas.microsoft.com/office/drawing/2014/main" id="{08BE34F6-CC86-0B13-B63E-44B7D7BB41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5748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35</xdr:row>
      <xdr:rowOff>22860</xdr:rowOff>
    </xdr:from>
    <xdr:to>
      <xdr:col>2</xdr:col>
      <xdr:colOff>772160</xdr:colOff>
      <xdr:row>35</xdr:row>
      <xdr:rowOff>670560</xdr:rowOff>
    </xdr:to>
    <xdr:pic>
      <xdr:nvPicPr>
        <xdr:cNvPr id="60" name="Img_20">
          <a:extLst>
            <a:ext uri="{FF2B5EF4-FFF2-40B4-BE49-F238E27FC236}">
              <a16:creationId xmlns:a16="http://schemas.microsoft.com/office/drawing/2014/main" id="{7EF66381-A155-112B-2D0D-4561CAD8F5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6459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36</xdr:row>
      <xdr:rowOff>25400</xdr:rowOff>
    </xdr:from>
    <xdr:to>
      <xdr:col>2</xdr:col>
      <xdr:colOff>772160</xdr:colOff>
      <xdr:row>36</xdr:row>
      <xdr:rowOff>673100</xdr:rowOff>
    </xdr:to>
    <xdr:pic>
      <xdr:nvPicPr>
        <xdr:cNvPr id="63" name="Img_21">
          <a:extLst>
            <a:ext uri="{FF2B5EF4-FFF2-40B4-BE49-F238E27FC236}">
              <a16:creationId xmlns:a16="http://schemas.microsoft.com/office/drawing/2014/main" id="{6D35A323-C4D9-31D5-D510-66C220117B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7170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37</xdr:row>
      <xdr:rowOff>15240</xdr:rowOff>
    </xdr:from>
    <xdr:to>
      <xdr:col>2</xdr:col>
      <xdr:colOff>772160</xdr:colOff>
      <xdr:row>37</xdr:row>
      <xdr:rowOff>662940</xdr:rowOff>
    </xdr:to>
    <xdr:pic>
      <xdr:nvPicPr>
        <xdr:cNvPr id="66" name="Img_22">
          <a:extLst>
            <a:ext uri="{FF2B5EF4-FFF2-40B4-BE49-F238E27FC236}">
              <a16:creationId xmlns:a16="http://schemas.microsoft.com/office/drawing/2014/main" id="{D35E1D6A-BE5A-728C-D2B9-B0A726284E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7868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38</xdr:row>
      <xdr:rowOff>17780</xdr:rowOff>
    </xdr:from>
    <xdr:to>
      <xdr:col>2</xdr:col>
      <xdr:colOff>772160</xdr:colOff>
      <xdr:row>38</xdr:row>
      <xdr:rowOff>665480</xdr:rowOff>
    </xdr:to>
    <xdr:pic>
      <xdr:nvPicPr>
        <xdr:cNvPr id="69" name="Img_23">
          <a:extLst>
            <a:ext uri="{FF2B5EF4-FFF2-40B4-BE49-F238E27FC236}">
              <a16:creationId xmlns:a16="http://schemas.microsoft.com/office/drawing/2014/main" id="{29DC62D2-0781-209F-4051-4250731A68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8580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39</xdr:row>
      <xdr:rowOff>20320</xdr:rowOff>
    </xdr:from>
    <xdr:to>
      <xdr:col>2</xdr:col>
      <xdr:colOff>772160</xdr:colOff>
      <xdr:row>39</xdr:row>
      <xdr:rowOff>668020</xdr:rowOff>
    </xdr:to>
    <xdr:pic>
      <xdr:nvPicPr>
        <xdr:cNvPr id="72" name="Img_24">
          <a:extLst>
            <a:ext uri="{FF2B5EF4-FFF2-40B4-BE49-F238E27FC236}">
              <a16:creationId xmlns:a16="http://schemas.microsoft.com/office/drawing/2014/main" id="{3D3CB747-1A6E-6109-024A-30CF54E1FC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9291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</xdr:colOff>
      <xdr:row>40</xdr:row>
      <xdr:rowOff>22860</xdr:rowOff>
    </xdr:from>
    <xdr:to>
      <xdr:col>2</xdr:col>
      <xdr:colOff>772160</xdr:colOff>
      <xdr:row>40</xdr:row>
      <xdr:rowOff>670560</xdr:rowOff>
    </xdr:to>
    <xdr:pic>
      <xdr:nvPicPr>
        <xdr:cNvPr id="75" name="Img_25">
          <a:extLst>
            <a:ext uri="{FF2B5EF4-FFF2-40B4-BE49-F238E27FC236}">
              <a16:creationId xmlns:a16="http://schemas.microsoft.com/office/drawing/2014/main" id="{25AA8C58-7173-EB0C-49FF-DB0D2D0A18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20002500"/>
          <a:ext cx="749300" cy="64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17780</xdr:colOff>
      <xdr:row>3</xdr:row>
      <xdr:rowOff>22860</xdr:rowOff>
    </xdr:from>
    <xdr:to>
      <xdr:col>3</xdr:col>
      <xdr:colOff>767080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100D8DFD-7AD1-20C4-DAEA-4B39C1996A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25400</xdr:colOff>
      <xdr:row>3</xdr:row>
      <xdr:rowOff>22860</xdr:rowOff>
    </xdr:from>
    <xdr:to>
      <xdr:col>4</xdr:col>
      <xdr:colOff>774700</xdr:colOff>
      <xdr:row>3</xdr:row>
      <xdr:rowOff>670560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DB88AECF-420F-6300-7D54-10960F50F2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7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5</xdr:col>
      <xdr:colOff>20320</xdr:colOff>
      <xdr:row>3</xdr:row>
      <xdr:rowOff>22860</xdr:rowOff>
    </xdr:from>
    <xdr:to>
      <xdr:col>5</xdr:col>
      <xdr:colOff>769620</xdr:colOff>
      <xdr:row>3</xdr:row>
      <xdr:rowOff>670560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7D46219B-F8B8-454E-0120-F8905B2407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5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3</xdr:row>
      <xdr:rowOff>22860</xdr:rowOff>
    </xdr:from>
    <xdr:to>
      <xdr:col>6</xdr:col>
      <xdr:colOff>764540</xdr:colOff>
      <xdr:row>3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50C70D4B-B52F-59C6-A918-F1306090F6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3</xdr:row>
      <xdr:rowOff>22860</xdr:rowOff>
    </xdr:from>
    <xdr:to>
      <xdr:col>7</xdr:col>
      <xdr:colOff>772160</xdr:colOff>
      <xdr:row>3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9151E2E9-D544-DFE6-BD59-0319E14B03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2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8</xdr:col>
      <xdr:colOff>17780</xdr:colOff>
      <xdr:row>3</xdr:row>
      <xdr:rowOff>22860</xdr:rowOff>
    </xdr:from>
    <xdr:to>
      <xdr:col>8</xdr:col>
      <xdr:colOff>767080</xdr:colOff>
      <xdr:row>3</xdr:row>
      <xdr:rowOff>670560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931F8CD1-F395-3130-96E3-FBD234D1D0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0200" y="571500"/>
          <a:ext cx="749300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</xdr:colOff>
      <xdr:row>3</xdr:row>
      <xdr:rowOff>22860</xdr:rowOff>
    </xdr:from>
    <xdr:to>
      <xdr:col>3</xdr:col>
      <xdr:colOff>774700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EE993ED9-7361-5B9D-D8CA-D248FCA02A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20320</xdr:colOff>
      <xdr:row>3</xdr:row>
      <xdr:rowOff>22860</xdr:rowOff>
    </xdr:from>
    <xdr:to>
      <xdr:col>4</xdr:col>
      <xdr:colOff>769620</xdr:colOff>
      <xdr:row>3</xdr:row>
      <xdr:rowOff>670560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7FDE9DA9-4A70-A788-B9B6-9200F3685E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</xdr:colOff>
      <xdr:row>3</xdr:row>
      <xdr:rowOff>22860</xdr:rowOff>
    </xdr:from>
    <xdr:to>
      <xdr:col>5</xdr:col>
      <xdr:colOff>764540</xdr:colOff>
      <xdr:row>3</xdr:row>
      <xdr:rowOff>670560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DB37BAE7-339F-602D-DCD3-7A1F799F28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</xdr:row>
      <xdr:rowOff>22860</xdr:rowOff>
    </xdr:from>
    <xdr:to>
      <xdr:col>6</xdr:col>
      <xdr:colOff>772160</xdr:colOff>
      <xdr:row>3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74C9E536-BF4D-E62C-67A5-17FF0F8013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7</xdr:col>
      <xdr:colOff>17780</xdr:colOff>
      <xdr:row>3</xdr:row>
      <xdr:rowOff>22860</xdr:rowOff>
    </xdr:from>
    <xdr:to>
      <xdr:col>7</xdr:col>
      <xdr:colOff>767080</xdr:colOff>
      <xdr:row>3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DA9AEFB0-3634-D373-6E41-4564BA181C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</xdr:row>
      <xdr:rowOff>22860</xdr:rowOff>
    </xdr:from>
    <xdr:to>
      <xdr:col>8</xdr:col>
      <xdr:colOff>774700</xdr:colOff>
      <xdr:row>3</xdr:row>
      <xdr:rowOff>670560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936D7DC0-25B3-8493-6C89-EAC5695A20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5100" y="571500"/>
          <a:ext cx="749300" cy="647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17780</xdr:colOff>
      <xdr:row>4</xdr:row>
      <xdr:rowOff>15240</xdr:rowOff>
    </xdr:from>
    <xdr:to>
      <xdr:col>3</xdr:col>
      <xdr:colOff>767080</xdr:colOff>
      <xdr:row>4</xdr:row>
      <xdr:rowOff>662940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734EB4B8-29CE-263F-E8EB-4DE36F3591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762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5</xdr:row>
      <xdr:rowOff>17780</xdr:rowOff>
    </xdr:from>
    <xdr:to>
      <xdr:col>3</xdr:col>
      <xdr:colOff>767080</xdr:colOff>
      <xdr:row>5</xdr:row>
      <xdr:rowOff>665480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07CA63F7-D2D2-B26C-E0C0-53B70AC8FB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473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6</xdr:row>
      <xdr:rowOff>20320</xdr:rowOff>
    </xdr:from>
    <xdr:to>
      <xdr:col>3</xdr:col>
      <xdr:colOff>767080</xdr:colOff>
      <xdr:row>6</xdr:row>
      <xdr:rowOff>668020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F5B7A9FC-C6FE-BA5E-4B16-ACCA90D856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2184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7</xdr:row>
      <xdr:rowOff>22860</xdr:rowOff>
    </xdr:from>
    <xdr:to>
      <xdr:col>3</xdr:col>
      <xdr:colOff>767080</xdr:colOff>
      <xdr:row>7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9655B21A-7232-C3C9-5F3E-EF6AF6854C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289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8</xdr:row>
      <xdr:rowOff>25400</xdr:rowOff>
    </xdr:from>
    <xdr:to>
      <xdr:col>3</xdr:col>
      <xdr:colOff>767080</xdr:colOff>
      <xdr:row>8</xdr:row>
      <xdr:rowOff>673100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23576B1C-CC0B-1BB2-F0B4-B569C0E724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3606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9</xdr:row>
      <xdr:rowOff>15240</xdr:rowOff>
    </xdr:from>
    <xdr:to>
      <xdr:col>3</xdr:col>
      <xdr:colOff>767080</xdr:colOff>
      <xdr:row>9</xdr:row>
      <xdr:rowOff>662940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B344025B-55F1-B80D-950F-3402894F20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4305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10</xdr:row>
      <xdr:rowOff>17780</xdr:rowOff>
    </xdr:from>
    <xdr:to>
      <xdr:col>3</xdr:col>
      <xdr:colOff>767080</xdr:colOff>
      <xdr:row>10</xdr:row>
      <xdr:rowOff>665480</xdr:rowOff>
    </xdr:to>
    <xdr:pic>
      <xdr:nvPicPr>
        <xdr:cNvPr id="21" name="Img_7">
          <a:extLst>
            <a:ext uri="{FF2B5EF4-FFF2-40B4-BE49-F238E27FC236}">
              <a16:creationId xmlns:a16="http://schemas.microsoft.com/office/drawing/2014/main" id="{00D0AFE6-38FD-325B-7B63-9584699327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5016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11</xdr:row>
      <xdr:rowOff>20320</xdr:rowOff>
    </xdr:from>
    <xdr:to>
      <xdr:col>3</xdr:col>
      <xdr:colOff>767080</xdr:colOff>
      <xdr:row>11</xdr:row>
      <xdr:rowOff>668020</xdr:rowOff>
    </xdr:to>
    <xdr:pic>
      <xdr:nvPicPr>
        <xdr:cNvPr id="24" name="Img_8">
          <a:extLst>
            <a:ext uri="{FF2B5EF4-FFF2-40B4-BE49-F238E27FC236}">
              <a16:creationId xmlns:a16="http://schemas.microsoft.com/office/drawing/2014/main" id="{7A588595-CEDA-CB59-84FB-6B84D48139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5727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12</xdr:row>
      <xdr:rowOff>22860</xdr:rowOff>
    </xdr:from>
    <xdr:to>
      <xdr:col>3</xdr:col>
      <xdr:colOff>767080</xdr:colOff>
      <xdr:row>12</xdr:row>
      <xdr:rowOff>670560</xdr:rowOff>
    </xdr:to>
    <xdr:pic>
      <xdr:nvPicPr>
        <xdr:cNvPr id="27" name="Img_9">
          <a:extLst>
            <a:ext uri="{FF2B5EF4-FFF2-40B4-BE49-F238E27FC236}">
              <a16:creationId xmlns:a16="http://schemas.microsoft.com/office/drawing/2014/main" id="{17EB8243-F429-448F-BFA9-ACDF399785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6438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13</xdr:row>
      <xdr:rowOff>25400</xdr:rowOff>
    </xdr:from>
    <xdr:to>
      <xdr:col>3</xdr:col>
      <xdr:colOff>767080</xdr:colOff>
      <xdr:row>13</xdr:row>
      <xdr:rowOff>673100</xdr:rowOff>
    </xdr:to>
    <xdr:pic>
      <xdr:nvPicPr>
        <xdr:cNvPr id="30" name="Img_10">
          <a:extLst>
            <a:ext uri="{FF2B5EF4-FFF2-40B4-BE49-F238E27FC236}">
              <a16:creationId xmlns:a16="http://schemas.microsoft.com/office/drawing/2014/main" id="{6DB514C5-1F42-FD4D-3C84-CFAEA7E817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7150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14</xdr:row>
      <xdr:rowOff>15240</xdr:rowOff>
    </xdr:from>
    <xdr:to>
      <xdr:col>3</xdr:col>
      <xdr:colOff>767080</xdr:colOff>
      <xdr:row>14</xdr:row>
      <xdr:rowOff>662940</xdr:rowOff>
    </xdr:to>
    <xdr:pic>
      <xdr:nvPicPr>
        <xdr:cNvPr id="33" name="Img_11">
          <a:extLst>
            <a:ext uri="{FF2B5EF4-FFF2-40B4-BE49-F238E27FC236}">
              <a16:creationId xmlns:a16="http://schemas.microsoft.com/office/drawing/2014/main" id="{72DDDBCB-46E5-F862-178F-0844B6BE08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7848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15</xdr:row>
      <xdr:rowOff>17780</xdr:rowOff>
    </xdr:from>
    <xdr:to>
      <xdr:col>3</xdr:col>
      <xdr:colOff>767080</xdr:colOff>
      <xdr:row>15</xdr:row>
      <xdr:rowOff>665480</xdr:rowOff>
    </xdr:to>
    <xdr:pic>
      <xdr:nvPicPr>
        <xdr:cNvPr id="36" name="Img_12">
          <a:extLst>
            <a:ext uri="{FF2B5EF4-FFF2-40B4-BE49-F238E27FC236}">
              <a16:creationId xmlns:a16="http://schemas.microsoft.com/office/drawing/2014/main" id="{457D8D1D-5E70-C27A-181B-9D790D9599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8559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16</xdr:row>
      <xdr:rowOff>20320</xdr:rowOff>
    </xdr:from>
    <xdr:to>
      <xdr:col>3</xdr:col>
      <xdr:colOff>767080</xdr:colOff>
      <xdr:row>16</xdr:row>
      <xdr:rowOff>668020</xdr:rowOff>
    </xdr:to>
    <xdr:pic>
      <xdr:nvPicPr>
        <xdr:cNvPr id="39" name="Img_13">
          <a:extLst>
            <a:ext uri="{FF2B5EF4-FFF2-40B4-BE49-F238E27FC236}">
              <a16:creationId xmlns:a16="http://schemas.microsoft.com/office/drawing/2014/main" id="{B2228155-9DC1-966A-BAE0-3748BF0555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9271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17</xdr:row>
      <xdr:rowOff>22860</xdr:rowOff>
    </xdr:from>
    <xdr:to>
      <xdr:col>3</xdr:col>
      <xdr:colOff>767080</xdr:colOff>
      <xdr:row>17</xdr:row>
      <xdr:rowOff>670560</xdr:rowOff>
    </xdr:to>
    <xdr:pic>
      <xdr:nvPicPr>
        <xdr:cNvPr id="42" name="Img_14">
          <a:extLst>
            <a:ext uri="{FF2B5EF4-FFF2-40B4-BE49-F238E27FC236}">
              <a16:creationId xmlns:a16="http://schemas.microsoft.com/office/drawing/2014/main" id="{53167019-74AC-7335-7289-DACD7E5531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9982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18</xdr:row>
      <xdr:rowOff>25400</xdr:rowOff>
    </xdr:from>
    <xdr:to>
      <xdr:col>3</xdr:col>
      <xdr:colOff>767080</xdr:colOff>
      <xdr:row>18</xdr:row>
      <xdr:rowOff>673100</xdr:rowOff>
    </xdr:to>
    <xdr:pic>
      <xdr:nvPicPr>
        <xdr:cNvPr id="45" name="Img_15">
          <a:extLst>
            <a:ext uri="{FF2B5EF4-FFF2-40B4-BE49-F238E27FC236}">
              <a16:creationId xmlns:a16="http://schemas.microsoft.com/office/drawing/2014/main" id="{2FD4FF3D-614F-310C-98CC-0C5E34DF76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0693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19</xdr:row>
      <xdr:rowOff>15240</xdr:rowOff>
    </xdr:from>
    <xdr:to>
      <xdr:col>3</xdr:col>
      <xdr:colOff>767080</xdr:colOff>
      <xdr:row>19</xdr:row>
      <xdr:rowOff>662940</xdr:rowOff>
    </xdr:to>
    <xdr:pic>
      <xdr:nvPicPr>
        <xdr:cNvPr id="48" name="Img_16">
          <a:extLst>
            <a:ext uri="{FF2B5EF4-FFF2-40B4-BE49-F238E27FC236}">
              <a16:creationId xmlns:a16="http://schemas.microsoft.com/office/drawing/2014/main" id="{6E99EDDF-0C2B-520A-43D2-99F98B1A3D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1391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20</xdr:row>
      <xdr:rowOff>17780</xdr:rowOff>
    </xdr:from>
    <xdr:to>
      <xdr:col>3</xdr:col>
      <xdr:colOff>767080</xdr:colOff>
      <xdr:row>20</xdr:row>
      <xdr:rowOff>665480</xdr:rowOff>
    </xdr:to>
    <xdr:pic>
      <xdr:nvPicPr>
        <xdr:cNvPr id="51" name="Img_17">
          <a:extLst>
            <a:ext uri="{FF2B5EF4-FFF2-40B4-BE49-F238E27FC236}">
              <a16:creationId xmlns:a16="http://schemas.microsoft.com/office/drawing/2014/main" id="{253C0179-A82B-4677-E36C-4844E828DC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2103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21</xdr:row>
      <xdr:rowOff>20320</xdr:rowOff>
    </xdr:from>
    <xdr:to>
      <xdr:col>3</xdr:col>
      <xdr:colOff>767080</xdr:colOff>
      <xdr:row>21</xdr:row>
      <xdr:rowOff>668020</xdr:rowOff>
    </xdr:to>
    <xdr:pic>
      <xdr:nvPicPr>
        <xdr:cNvPr id="54" name="Img_18">
          <a:extLst>
            <a:ext uri="{FF2B5EF4-FFF2-40B4-BE49-F238E27FC236}">
              <a16:creationId xmlns:a16="http://schemas.microsoft.com/office/drawing/2014/main" id="{6D3E3B2E-AB5C-0160-3A70-6A7B496104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2814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22</xdr:row>
      <xdr:rowOff>22860</xdr:rowOff>
    </xdr:from>
    <xdr:to>
      <xdr:col>3</xdr:col>
      <xdr:colOff>767080</xdr:colOff>
      <xdr:row>22</xdr:row>
      <xdr:rowOff>670560</xdr:rowOff>
    </xdr:to>
    <xdr:pic>
      <xdr:nvPicPr>
        <xdr:cNvPr id="57" name="Img_19">
          <a:extLst>
            <a:ext uri="{FF2B5EF4-FFF2-40B4-BE49-F238E27FC236}">
              <a16:creationId xmlns:a16="http://schemas.microsoft.com/office/drawing/2014/main" id="{8C5297DD-903F-9B31-7CEC-96905C8AA8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3525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23</xdr:row>
      <xdr:rowOff>25400</xdr:rowOff>
    </xdr:from>
    <xdr:to>
      <xdr:col>3</xdr:col>
      <xdr:colOff>767080</xdr:colOff>
      <xdr:row>23</xdr:row>
      <xdr:rowOff>673100</xdr:rowOff>
    </xdr:to>
    <xdr:pic>
      <xdr:nvPicPr>
        <xdr:cNvPr id="60" name="Img_20">
          <a:extLst>
            <a:ext uri="{FF2B5EF4-FFF2-40B4-BE49-F238E27FC236}">
              <a16:creationId xmlns:a16="http://schemas.microsoft.com/office/drawing/2014/main" id="{9B74E9F7-6A89-6B4B-FFB3-96EF66F336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4236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24</xdr:row>
      <xdr:rowOff>15240</xdr:rowOff>
    </xdr:from>
    <xdr:to>
      <xdr:col>3</xdr:col>
      <xdr:colOff>767080</xdr:colOff>
      <xdr:row>24</xdr:row>
      <xdr:rowOff>662940</xdr:rowOff>
    </xdr:to>
    <xdr:pic>
      <xdr:nvPicPr>
        <xdr:cNvPr id="63" name="Img_21">
          <a:extLst>
            <a:ext uri="{FF2B5EF4-FFF2-40B4-BE49-F238E27FC236}">
              <a16:creationId xmlns:a16="http://schemas.microsoft.com/office/drawing/2014/main" id="{F8FCE323-3473-6426-B4A9-3CB52040F7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4935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25</xdr:row>
      <xdr:rowOff>17780</xdr:rowOff>
    </xdr:from>
    <xdr:to>
      <xdr:col>3</xdr:col>
      <xdr:colOff>767080</xdr:colOff>
      <xdr:row>25</xdr:row>
      <xdr:rowOff>665480</xdr:rowOff>
    </xdr:to>
    <xdr:pic>
      <xdr:nvPicPr>
        <xdr:cNvPr id="66" name="Img_22">
          <a:extLst>
            <a:ext uri="{FF2B5EF4-FFF2-40B4-BE49-F238E27FC236}">
              <a16:creationId xmlns:a16="http://schemas.microsoft.com/office/drawing/2014/main" id="{71C2E5B4-5456-F268-AADF-11A2FBDF98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5646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26</xdr:row>
      <xdr:rowOff>20320</xdr:rowOff>
    </xdr:from>
    <xdr:to>
      <xdr:col>3</xdr:col>
      <xdr:colOff>767080</xdr:colOff>
      <xdr:row>26</xdr:row>
      <xdr:rowOff>668020</xdr:rowOff>
    </xdr:to>
    <xdr:pic>
      <xdr:nvPicPr>
        <xdr:cNvPr id="69" name="Img_23">
          <a:extLst>
            <a:ext uri="{FF2B5EF4-FFF2-40B4-BE49-F238E27FC236}">
              <a16:creationId xmlns:a16="http://schemas.microsoft.com/office/drawing/2014/main" id="{5D5FD320-5269-3630-D0D3-9294336607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6357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27</xdr:row>
      <xdr:rowOff>22860</xdr:rowOff>
    </xdr:from>
    <xdr:to>
      <xdr:col>3</xdr:col>
      <xdr:colOff>767080</xdr:colOff>
      <xdr:row>27</xdr:row>
      <xdr:rowOff>670560</xdr:rowOff>
    </xdr:to>
    <xdr:pic>
      <xdr:nvPicPr>
        <xdr:cNvPr id="72" name="Img_24">
          <a:extLst>
            <a:ext uri="{FF2B5EF4-FFF2-40B4-BE49-F238E27FC236}">
              <a16:creationId xmlns:a16="http://schemas.microsoft.com/office/drawing/2014/main" id="{F01D49CC-7588-2341-AE99-4038448E75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7068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</xdr:colOff>
      <xdr:row>28</xdr:row>
      <xdr:rowOff>25400</xdr:rowOff>
    </xdr:from>
    <xdr:to>
      <xdr:col>3</xdr:col>
      <xdr:colOff>767080</xdr:colOff>
      <xdr:row>28</xdr:row>
      <xdr:rowOff>673100</xdr:rowOff>
    </xdr:to>
    <xdr:pic>
      <xdr:nvPicPr>
        <xdr:cNvPr id="75" name="Img_25">
          <a:extLst>
            <a:ext uri="{FF2B5EF4-FFF2-40B4-BE49-F238E27FC236}">
              <a16:creationId xmlns:a16="http://schemas.microsoft.com/office/drawing/2014/main" id="{FDE3035D-E348-8BA1-9A4B-B71D51A399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800" y="17780000"/>
          <a:ext cx="749300" cy="647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</xdr:colOff>
      <xdr:row>3</xdr:row>
      <xdr:rowOff>22860</xdr:rowOff>
    </xdr:from>
    <xdr:to>
      <xdr:col>3</xdr:col>
      <xdr:colOff>774700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8C3757B7-B013-D05D-E3CD-53FF99EACA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4</xdr:col>
      <xdr:colOff>20320</xdr:colOff>
      <xdr:row>3</xdr:row>
      <xdr:rowOff>22860</xdr:rowOff>
    </xdr:from>
    <xdr:to>
      <xdr:col>4</xdr:col>
      <xdr:colOff>769620</xdr:colOff>
      <xdr:row>3</xdr:row>
      <xdr:rowOff>670560</xdr:rowOff>
    </xdr:to>
    <xdr:pic>
      <xdr:nvPicPr>
        <xdr:cNvPr id="6" name="Img_2">
          <a:extLst>
            <a:ext uri="{FF2B5EF4-FFF2-40B4-BE49-F238E27FC236}">
              <a16:creationId xmlns:a16="http://schemas.microsoft.com/office/drawing/2014/main" id="{FAE35EA4-2763-C6C5-636C-9B158A65DE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</xdr:colOff>
      <xdr:row>3</xdr:row>
      <xdr:rowOff>22860</xdr:rowOff>
    </xdr:from>
    <xdr:to>
      <xdr:col>5</xdr:col>
      <xdr:colOff>764540</xdr:colOff>
      <xdr:row>3</xdr:row>
      <xdr:rowOff>670560</xdr:rowOff>
    </xdr:to>
    <xdr:pic>
      <xdr:nvPicPr>
        <xdr:cNvPr id="9" name="Img_3">
          <a:extLst>
            <a:ext uri="{FF2B5EF4-FFF2-40B4-BE49-F238E27FC236}">
              <a16:creationId xmlns:a16="http://schemas.microsoft.com/office/drawing/2014/main" id="{3BB78408-4C4F-2FDD-4786-1FA0C58D46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</xdr:row>
      <xdr:rowOff>22860</xdr:rowOff>
    </xdr:from>
    <xdr:to>
      <xdr:col>6</xdr:col>
      <xdr:colOff>772160</xdr:colOff>
      <xdr:row>3</xdr:row>
      <xdr:rowOff>670560</xdr:rowOff>
    </xdr:to>
    <xdr:pic>
      <xdr:nvPicPr>
        <xdr:cNvPr id="12" name="Img_4">
          <a:extLst>
            <a:ext uri="{FF2B5EF4-FFF2-40B4-BE49-F238E27FC236}">
              <a16:creationId xmlns:a16="http://schemas.microsoft.com/office/drawing/2014/main" id="{C7EA6687-30F5-8D10-956B-61EE098CDF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7</xdr:col>
      <xdr:colOff>17780</xdr:colOff>
      <xdr:row>3</xdr:row>
      <xdr:rowOff>22860</xdr:rowOff>
    </xdr:from>
    <xdr:to>
      <xdr:col>7</xdr:col>
      <xdr:colOff>767080</xdr:colOff>
      <xdr:row>3</xdr:row>
      <xdr:rowOff>670560</xdr:rowOff>
    </xdr:to>
    <xdr:pic>
      <xdr:nvPicPr>
        <xdr:cNvPr id="15" name="Img_5">
          <a:extLst>
            <a:ext uri="{FF2B5EF4-FFF2-40B4-BE49-F238E27FC236}">
              <a16:creationId xmlns:a16="http://schemas.microsoft.com/office/drawing/2014/main" id="{5F4909C2-6495-E4AF-3C1A-C56DE145E5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50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8</xdr:col>
      <xdr:colOff>25400</xdr:colOff>
      <xdr:row>3</xdr:row>
      <xdr:rowOff>22860</xdr:rowOff>
    </xdr:from>
    <xdr:to>
      <xdr:col>8</xdr:col>
      <xdr:colOff>774700</xdr:colOff>
      <xdr:row>3</xdr:row>
      <xdr:rowOff>670560</xdr:rowOff>
    </xdr:to>
    <xdr:pic>
      <xdr:nvPicPr>
        <xdr:cNvPr id="18" name="Img_6">
          <a:extLst>
            <a:ext uri="{FF2B5EF4-FFF2-40B4-BE49-F238E27FC236}">
              <a16:creationId xmlns:a16="http://schemas.microsoft.com/office/drawing/2014/main" id="{99A0BEA4-B11A-D2C0-8515-381B0E4C97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5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9</xdr:col>
      <xdr:colOff>20320</xdr:colOff>
      <xdr:row>3</xdr:row>
      <xdr:rowOff>22860</xdr:rowOff>
    </xdr:from>
    <xdr:to>
      <xdr:col>9</xdr:col>
      <xdr:colOff>769620</xdr:colOff>
      <xdr:row>3</xdr:row>
      <xdr:rowOff>670560</xdr:rowOff>
    </xdr:to>
    <xdr:pic>
      <xdr:nvPicPr>
        <xdr:cNvPr id="21" name="Img_7">
          <a:extLst>
            <a:ext uri="{FF2B5EF4-FFF2-40B4-BE49-F238E27FC236}">
              <a16:creationId xmlns:a16="http://schemas.microsoft.com/office/drawing/2014/main" id="{8A1DCE08-7B48-19C3-DD0A-B94E5BA6D4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2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10</xdr:col>
      <xdr:colOff>15240</xdr:colOff>
      <xdr:row>3</xdr:row>
      <xdr:rowOff>22860</xdr:rowOff>
    </xdr:from>
    <xdr:to>
      <xdr:col>10</xdr:col>
      <xdr:colOff>764540</xdr:colOff>
      <xdr:row>3</xdr:row>
      <xdr:rowOff>670560</xdr:rowOff>
    </xdr:to>
    <xdr:pic>
      <xdr:nvPicPr>
        <xdr:cNvPr id="24" name="Img_8">
          <a:extLst>
            <a:ext uri="{FF2B5EF4-FFF2-40B4-BE49-F238E27FC236}">
              <a16:creationId xmlns:a16="http://schemas.microsoft.com/office/drawing/2014/main" id="{1371FF9B-0D51-F689-80F0-53C7B82A76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9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11</xdr:col>
      <xdr:colOff>22860</xdr:colOff>
      <xdr:row>3</xdr:row>
      <xdr:rowOff>22860</xdr:rowOff>
    </xdr:from>
    <xdr:to>
      <xdr:col>11</xdr:col>
      <xdr:colOff>772160</xdr:colOff>
      <xdr:row>3</xdr:row>
      <xdr:rowOff>670560</xdr:rowOff>
    </xdr:to>
    <xdr:pic>
      <xdr:nvPicPr>
        <xdr:cNvPr id="27" name="Img_9">
          <a:extLst>
            <a:ext uri="{FF2B5EF4-FFF2-40B4-BE49-F238E27FC236}">
              <a16:creationId xmlns:a16="http://schemas.microsoft.com/office/drawing/2014/main" id="{A0295AEC-B1DA-BE4E-6BB9-40F4253558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12</xdr:col>
      <xdr:colOff>17780</xdr:colOff>
      <xdr:row>3</xdr:row>
      <xdr:rowOff>22860</xdr:rowOff>
    </xdr:from>
    <xdr:to>
      <xdr:col>12</xdr:col>
      <xdr:colOff>767080</xdr:colOff>
      <xdr:row>3</xdr:row>
      <xdr:rowOff>670560</xdr:rowOff>
    </xdr:to>
    <xdr:pic>
      <xdr:nvPicPr>
        <xdr:cNvPr id="30" name="Img_10">
          <a:extLst>
            <a:ext uri="{FF2B5EF4-FFF2-40B4-BE49-F238E27FC236}">
              <a16:creationId xmlns:a16="http://schemas.microsoft.com/office/drawing/2014/main" id="{44131591-7285-E5B1-4146-9E1931AA45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74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13</xdr:col>
      <xdr:colOff>25400</xdr:colOff>
      <xdr:row>3</xdr:row>
      <xdr:rowOff>22860</xdr:rowOff>
    </xdr:from>
    <xdr:to>
      <xdr:col>13</xdr:col>
      <xdr:colOff>774700</xdr:colOff>
      <xdr:row>3</xdr:row>
      <xdr:rowOff>670560</xdr:rowOff>
    </xdr:to>
    <xdr:pic>
      <xdr:nvPicPr>
        <xdr:cNvPr id="33" name="Img_11">
          <a:extLst>
            <a:ext uri="{FF2B5EF4-FFF2-40B4-BE49-F238E27FC236}">
              <a16:creationId xmlns:a16="http://schemas.microsoft.com/office/drawing/2014/main" id="{2B74199A-33BB-69EB-F1F9-7C2AEA8836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75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14</xdr:col>
      <xdr:colOff>20320</xdr:colOff>
      <xdr:row>3</xdr:row>
      <xdr:rowOff>22860</xdr:rowOff>
    </xdr:from>
    <xdr:to>
      <xdr:col>14</xdr:col>
      <xdr:colOff>769620</xdr:colOff>
      <xdr:row>3</xdr:row>
      <xdr:rowOff>670560</xdr:rowOff>
    </xdr:to>
    <xdr:pic>
      <xdr:nvPicPr>
        <xdr:cNvPr id="36" name="Img_12">
          <a:extLst>
            <a:ext uri="{FF2B5EF4-FFF2-40B4-BE49-F238E27FC236}">
              <a16:creationId xmlns:a16="http://schemas.microsoft.com/office/drawing/2014/main" id="{76583133-B0EE-11F1-FFA0-09357A8161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4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15</xdr:col>
      <xdr:colOff>15240</xdr:colOff>
      <xdr:row>3</xdr:row>
      <xdr:rowOff>22860</xdr:rowOff>
    </xdr:from>
    <xdr:to>
      <xdr:col>15</xdr:col>
      <xdr:colOff>764540</xdr:colOff>
      <xdr:row>3</xdr:row>
      <xdr:rowOff>670560</xdr:rowOff>
    </xdr:to>
    <xdr:pic>
      <xdr:nvPicPr>
        <xdr:cNvPr id="39" name="Img_13">
          <a:extLst>
            <a:ext uri="{FF2B5EF4-FFF2-40B4-BE49-F238E27FC236}">
              <a16:creationId xmlns:a16="http://schemas.microsoft.com/office/drawing/2014/main" id="{3E67809C-9B40-40F2-9DBA-E929DFE675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2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16</xdr:col>
      <xdr:colOff>22860</xdr:colOff>
      <xdr:row>3</xdr:row>
      <xdr:rowOff>22860</xdr:rowOff>
    </xdr:from>
    <xdr:to>
      <xdr:col>16</xdr:col>
      <xdr:colOff>772160</xdr:colOff>
      <xdr:row>3</xdr:row>
      <xdr:rowOff>670560</xdr:rowOff>
    </xdr:to>
    <xdr:pic>
      <xdr:nvPicPr>
        <xdr:cNvPr id="42" name="Img_14">
          <a:extLst>
            <a:ext uri="{FF2B5EF4-FFF2-40B4-BE49-F238E27FC236}">
              <a16:creationId xmlns:a16="http://schemas.microsoft.com/office/drawing/2014/main" id="{06B3F6EC-6CCB-9F18-594A-53EEC97E98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924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17</xdr:col>
      <xdr:colOff>17780</xdr:colOff>
      <xdr:row>3</xdr:row>
      <xdr:rowOff>22860</xdr:rowOff>
    </xdr:from>
    <xdr:to>
      <xdr:col>17</xdr:col>
      <xdr:colOff>767080</xdr:colOff>
      <xdr:row>3</xdr:row>
      <xdr:rowOff>670560</xdr:rowOff>
    </xdr:to>
    <xdr:pic>
      <xdr:nvPicPr>
        <xdr:cNvPr id="45" name="Img_15">
          <a:extLst>
            <a:ext uri="{FF2B5EF4-FFF2-40B4-BE49-F238E27FC236}">
              <a16:creationId xmlns:a16="http://schemas.microsoft.com/office/drawing/2014/main" id="{7E7255B7-B0B7-0782-0770-8D62DB3749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79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18</xdr:col>
      <xdr:colOff>25400</xdr:colOff>
      <xdr:row>3</xdr:row>
      <xdr:rowOff>22860</xdr:rowOff>
    </xdr:from>
    <xdr:to>
      <xdr:col>18</xdr:col>
      <xdr:colOff>774700</xdr:colOff>
      <xdr:row>3</xdr:row>
      <xdr:rowOff>670560</xdr:rowOff>
    </xdr:to>
    <xdr:pic>
      <xdr:nvPicPr>
        <xdr:cNvPr id="48" name="Img_16">
          <a:extLst>
            <a:ext uri="{FF2B5EF4-FFF2-40B4-BE49-F238E27FC236}">
              <a16:creationId xmlns:a16="http://schemas.microsoft.com/office/drawing/2014/main" id="{7C2C922B-8707-D848-BF06-FF9B797124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79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19</xdr:col>
      <xdr:colOff>20320</xdr:colOff>
      <xdr:row>3</xdr:row>
      <xdr:rowOff>22860</xdr:rowOff>
    </xdr:from>
    <xdr:to>
      <xdr:col>19</xdr:col>
      <xdr:colOff>769620</xdr:colOff>
      <xdr:row>3</xdr:row>
      <xdr:rowOff>670560</xdr:rowOff>
    </xdr:to>
    <xdr:pic>
      <xdr:nvPicPr>
        <xdr:cNvPr id="51" name="Img_17">
          <a:extLst>
            <a:ext uri="{FF2B5EF4-FFF2-40B4-BE49-F238E27FC236}">
              <a16:creationId xmlns:a16="http://schemas.microsoft.com/office/drawing/2014/main" id="{A070083A-D5B0-6C2C-666A-7FEAE90B7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67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20</xdr:col>
      <xdr:colOff>15240</xdr:colOff>
      <xdr:row>3</xdr:row>
      <xdr:rowOff>22860</xdr:rowOff>
    </xdr:from>
    <xdr:to>
      <xdr:col>20</xdr:col>
      <xdr:colOff>764540</xdr:colOff>
      <xdr:row>3</xdr:row>
      <xdr:rowOff>670560</xdr:rowOff>
    </xdr:to>
    <xdr:pic>
      <xdr:nvPicPr>
        <xdr:cNvPr id="54" name="Img_18">
          <a:extLst>
            <a:ext uri="{FF2B5EF4-FFF2-40B4-BE49-F238E27FC236}">
              <a16:creationId xmlns:a16="http://schemas.microsoft.com/office/drawing/2014/main" id="{62EEC3C5-AE68-A9B0-E18A-6B7D6FE4E6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54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21</xdr:col>
      <xdr:colOff>22860</xdr:colOff>
      <xdr:row>3</xdr:row>
      <xdr:rowOff>22860</xdr:rowOff>
    </xdr:from>
    <xdr:to>
      <xdr:col>21</xdr:col>
      <xdr:colOff>772160</xdr:colOff>
      <xdr:row>3</xdr:row>
      <xdr:rowOff>670560</xdr:rowOff>
    </xdr:to>
    <xdr:pic>
      <xdr:nvPicPr>
        <xdr:cNvPr id="57" name="Img_19">
          <a:extLst>
            <a:ext uri="{FF2B5EF4-FFF2-40B4-BE49-F238E27FC236}">
              <a16:creationId xmlns:a16="http://schemas.microsoft.com/office/drawing/2014/main" id="{73E42EC7-A27F-2AB8-3D2B-2717F8A3DF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48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22</xdr:col>
      <xdr:colOff>17780</xdr:colOff>
      <xdr:row>3</xdr:row>
      <xdr:rowOff>22860</xdr:rowOff>
    </xdr:from>
    <xdr:to>
      <xdr:col>22</xdr:col>
      <xdr:colOff>767080</xdr:colOff>
      <xdr:row>3</xdr:row>
      <xdr:rowOff>670560</xdr:rowOff>
    </xdr:to>
    <xdr:pic>
      <xdr:nvPicPr>
        <xdr:cNvPr id="60" name="Img_20">
          <a:extLst>
            <a:ext uri="{FF2B5EF4-FFF2-40B4-BE49-F238E27FC236}">
              <a16:creationId xmlns:a16="http://schemas.microsoft.com/office/drawing/2014/main" id="{724EBEA7-8494-5899-7FC5-4AA3DA35EB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422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23</xdr:col>
      <xdr:colOff>25400</xdr:colOff>
      <xdr:row>3</xdr:row>
      <xdr:rowOff>22860</xdr:rowOff>
    </xdr:from>
    <xdr:to>
      <xdr:col>23</xdr:col>
      <xdr:colOff>774700</xdr:colOff>
      <xdr:row>3</xdr:row>
      <xdr:rowOff>670560</xdr:rowOff>
    </xdr:to>
    <xdr:pic>
      <xdr:nvPicPr>
        <xdr:cNvPr id="63" name="Img_21">
          <a:extLst>
            <a:ext uri="{FF2B5EF4-FFF2-40B4-BE49-F238E27FC236}">
              <a16:creationId xmlns:a16="http://schemas.microsoft.com/office/drawing/2014/main" id="{22C7311F-FA10-06C5-FC4D-54DD4E9414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423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24</xdr:col>
      <xdr:colOff>20320</xdr:colOff>
      <xdr:row>3</xdr:row>
      <xdr:rowOff>22860</xdr:rowOff>
    </xdr:from>
    <xdr:to>
      <xdr:col>24</xdr:col>
      <xdr:colOff>769620</xdr:colOff>
      <xdr:row>3</xdr:row>
      <xdr:rowOff>670560</xdr:rowOff>
    </xdr:to>
    <xdr:pic>
      <xdr:nvPicPr>
        <xdr:cNvPr id="66" name="Img_22">
          <a:extLst>
            <a:ext uri="{FF2B5EF4-FFF2-40B4-BE49-F238E27FC236}">
              <a16:creationId xmlns:a16="http://schemas.microsoft.com/office/drawing/2014/main" id="{27D42BFC-CFBC-355F-29B1-6408971BF2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297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25</xdr:col>
      <xdr:colOff>15240</xdr:colOff>
      <xdr:row>3</xdr:row>
      <xdr:rowOff>22860</xdr:rowOff>
    </xdr:from>
    <xdr:to>
      <xdr:col>25</xdr:col>
      <xdr:colOff>764540</xdr:colOff>
      <xdr:row>3</xdr:row>
      <xdr:rowOff>670560</xdr:rowOff>
    </xdr:to>
    <xdr:pic>
      <xdr:nvPicPr>
        <xdr:cNvPr id="69" name="Img_23">
          <a:extLst>
            <a:ext uri="{FF2B5EF4-FFF2-40B4-BE49-F238E27FC236}">
              <a16:creationId xmlns:a16="http://schemas.microsoft.com/office/drawing/2014/main" id="{0C5DE2B7-0EDE-1A73-554D-A6A9617ABE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171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26</xdr:col>
      <xdr:colOff>22860</xdr:colOff>
      <xdr:row>3</xdr:row>
      <xdr:rowOff>22860</xdr:rowOff>
    </xdr:from>
    <xdr:to>
      <xdr:col>26</xdr:col>
      <xdr:colOff>772160</xdr:colOff>
      <xdr:row>3</xdr:row>
      <xdr:rowOff>670560</xdr:rowOff>
    </xdr:to>
    <xdr:pic>
      <xdr:nvPicPr>
        <xdr:cNvPr id="72" name="Img_24">
          <a:extLst>
            <a:ext uri="{FF2B5EF4-FFF2-40B4-BE49-F238E27FC236}">
              <a16:creationId xmlns:a16="http://schemas.microsoft.com/office/drawing/2014/main" id="{AA388EDE-8099-8604-C11A-08A3ECB096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172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27</xdr:col>
      <xdr:colOff>17780</xdr:colOff>
      <xdr:row>3</xdr:row>
      <xdr:rowOff>22860</xdr:rowOff>
    </xdr:from>
    <xdr:to>
      <xdr:col>27</xdr:col>
      <xdr:colOff>767080</xdr:colOff>
      <xdr:row>3</xdr:row>
      <xdr:rowOff>670560</xdr:rowOff>
    </xdr:to>
    <xdr:pic>
      <xdr:nvPicPr>
        <xdr:cNvPr id="75" name="Img_25">
          <a:extLst>
            <a:ext uri="{FF2B5EF4-FFF2-40B4-BE49-F238E27FC236}">
              <a16:creationId xmlns:a16="http://schemas.microsoft.com/office/drawing/2014/main" id="{697507E2-13FF-9F69-9269-9275C7A21B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04600" y="571500"/>
          <a:ext cx="749300" cy="6477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</xdr:colOff>
      <xdr:row>3</xdr:row>
      <xdr:rowOff>22860</xdr:rowOff>
    </xdr:from>
    <xdr:to>
      <xdr:col>6</xdr:col>
      <xdr:colOff>772160</xdr:colOff>
      <xdr:row>3</xdr:row>
      <xdr:rowOff>670560</xdr:rowOff>
    </xdr:to>
    <xdr:pic>
      <xdr:nvPicPr>
        <xdr:cNvPr id="3" name="Img_1">
          <a:extLst>
            <a:ext uri="{FF2B5EF4-FFF2-40B4-BE49-F238E27FC236}">
              <a16:creationId xmlns:a16="http://schemas.microsoft.com/office/drawing/2014/main" id="{F2FBBD79-E6B7-1E9D-9947-D80A649C49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57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5</xdr:row>
      <xdr:rowOff>25400</xdr:rowOff>
    </xdr:from>
    <xdr:to>
      <xdr:col>6</xdr:col>
      <xdr:colOff>772160</xdr:colOff>
      <xdr:row>5</xdr:row>
      <xdr:rowOff>673100</xdr:rowOff>
    </xdr:to>
    <xdr:pic>
      <xdr:nvPicPr>
        <xdr:cNvPr id="5" name="Img_2">
          <a:extLst>
            <a:ext uri="{FF2B5EF4-FFF2-40B4-BE49-F238E27FC236}">
              <a16:creationId xmlns:a16="http://schemas.microsoft.com/office/drawing/2014/main" id="{C87982AB-242E-8A8B-ED55-8AF59AD95E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473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7</xdr:row>
      <xdr:rowOff>15240</xdr:rowOff>
    </xdr:from>
    <xdr:to>
      <xdr:col>6</xdr:col>
      <xdr:colOff>772160</xdr:colOff>
      <xdr:row>7</xdr:row>
      <xdr:rowOff>662940</xdr:rowOff>
    </xdr:to>
    <xdr:pic>
      <xdr:nvPicPr>
        <xdr:cNvPr id="8" name="Img_3">
          <a:extLst>
            <a:ext uri="{FF2B5EF4-FFF2-40B4-BE49-F238E27FC236}">
              <a16:creationId xmlns:a16="http://schemas.microsoft.com/office/drawing/2014/main" id="{38B4FCC1-59C8-26CE-58AD-B0A976763E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362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9</xdr:row>
      <xdr:rowOff>17780</xdr:rowOff>
    </xdr:from>
    <xdr:to>
      <xdr:col>6</xdr:col>
      <xdr:colOff>772160</xdr:colOff>
      <xdr:row>9</xdr:row>
      <xdr:rowOff>665480</xdr:rowOff>
    </xdr:to>
    <xdr:pic>
      <xdr:nvPicPr>
        <xdr:cNvPr id="11" name="Img_4">
          <a:extLst>
            <a:ext uri="{FF2B5EF4-FFF2-40B4-BE49-F238E27FC236}">
              <a16:creationId xmlns:a16="http://schemas.microsoft.com/office/drawing/2014/main" id="{572C0743-F289-E447-C753-F47880CBF8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32639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11</xdr:row>
      <xdr:rowOff>20320</xdr:rowOff>
    </xdr:from>
    <xdr:to>
      <xdr:col>6</xdr:col>
      <xdr:colOff>772160</xdr:colOff>
      <xdr:row>11</xdr:row>
      <xdr:rowOff>668020</xdr:rowOff>
    </xdr:to>
    <xdr:pic>
      <xdr:nvPicPr>
        <xdr:cNvPr id="14" name="Img_5">
          <a:extLst>
            <a:ext uri="{FF2B5EF4-FFF2-40B4-BE49-F238E27FC236}">
              <a16:creationId xmlns:a16="http://schemas.microsoft.com/office/drawing/2014/main" id="{56AEE0EF-E87C-FC1A-844E-E146B12DE2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416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13</xdr:row>
      <xdr:rowOff>22860</xdr:rowOff>
    </xdr:from>
    <xdr:to>
      <xdr:col>6</xdr:col>
      <xdr:colOff>772160</xdr:colOff>
      <xdr:row>13</xdr:row>
      <xdr:rowOff>670560</xdr:rowOff>
    </xdr:to>
    <xdr:pic>
      <xdr:nvPicPr>
        <xdr:cNvPr id="17" name="Img_6">
          <a:extLst>
            <a:ext uri="{FF2B5EF4-FFF2-40B4-BE49-F238E27FC236}">
              <a16:creationId xmlns:a16="http://schemas.microsoft.com/office/drawing/2014/main" id="{D992E253-2EC3-0E5D-04BD-4113A559DA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5067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14</xdr:row>
      <xdr:rowOff>25400</xdr:rowOff>
    </xdr:from>
    <xdr:to>
      <xdr:col>6</xdr:col>
      <xdr:colOff>772160</xdr:colOff>
      <xdr:row>14</xdr:row>
      <xdr:rowOff>673100</xdr:rowOff>
    </xdr:to>
    <xdr:pic>
      <xdr:nvPicPr>
        <xdr:cNvPr id="20" name="Img_7">
          <a:extLst>
            <a:ext uri="{FF2B5EF4-FFF2-40B4-BE49-F238E27FC236}">
              <a16:creationId xmlns:a16="http://schemas.microsoft.com/office/drawing/2014/main" id="{CCE31816-419C-F75C-44BA-2D9F502BCF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5778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15</xdr:row>
      <xdr:rowOff>15240</xdr:rowOff>
    </xdr:from>
    <xdr:to>
      <xdr:col>6</xdr:col>
      <xdr:colOff>772160</xdr:colOff>
      <xdr:row>15</xdr:row>
      <xdr:rowOff>662940</xdr:rowOff>
    </xdr:to>
    <xdr:pic>
      <xdr:nvPicPr>
        <xdr:cNvPr id="23" name="Img_8">
          <a:extLst>
            <a:ext uri="{FF2B5EF4-FFF2-40B4-BE49-F238E27FC236}">
              <a16:creationId xmlns:a16="http://schemas.microsoft.com/office/drawing/2014/main" id="{DB671FD1-FEED-2527-A9C9-8D483BA2F5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6477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16</xdr:row>
      <xdr:rowOff>17780</xdr:rowOff>
    </xdr:from>
    <xdr:to>
      <xdr:col>6</xdr:col>
      <xdr:colOff>772160</xdr:colOff>
      <xdr:row>16</xdr:row>
      <xdr:rowOff>665480</xdr:rowOff>
    </xdr:to>
    <xdr:pic>
      <xdr:nvPicPr>
        <xdr:cNvPr id="26" name="Img_9">
          <a:extLst>
            <a:ext uri="{FF2B5EF4-FFF2-40B4-BE49-F238E27FC236}">
              <a16:creationId xmlns:a16="http://schemas.microsoft.com/office/drawing/2014/main" id="{1EF4F253-D7FF-554D-FED9-813A7E9942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7188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17</xdr:row>
      <xdr:rowOff>20320</xdr:rowOff>
    </xdr:from>
    <xdr:to>
      <xdr:col>6</xdr:col>
      <xdr:colOff>772160</xdr:colOff>
      <xdr:row>17</xdr:row>
      <xdr:rowOff>668020</xdr:rowOff>
    </xdr:to>
    <xdr:pic>
      <xdr:nvPicPr>
        <xdr:cNvPr id="29" name="Img_10">
          <a:extLst>
            <a:ext uri="{FF2B5EF4-FFF2-40B4-BE49-F238E27FC236}">
              <a16:creationId xmlns:a16="http://schemas.microsoft.com/office/drawing/2014/main" id="{BBFA7600-B164-650D-2CA4-B67BB46F1F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7899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18</xdr:row>
      <xdr:rowOff>22860</xdr:rowOff>
    </xdr:from>
    <xdr:to>
      <xdr:col>6</xdr:col>
      <xdr:colOff>772160</xdr:colOff>
      <xdr:row>18</xdr:row>
      <xdr:rowOff>670560</xdr:rowOff>
    </xdr:to>
    <xdr:pic>
      <xdr:nvPicPr>
        <xdr:cNvPr id="32" name="Img_11">
          <a:extLst>
            <a:ext uri="{FF2B5EF4-FFF2-40B4-BE49-F238E27FC236}">
              <a16:creationId xmlns:a16="http://schemas.microsoft.com/office/drawing/2014/main" id="{4993F07E-CFF8-606D-7DA5-64EE9241E7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8610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19</xdr:row>
      <xdr:rowOff>25400</xdr:rowOff>
    </xdr:from>
    <xdr:to>
      <xdr:col>6</xdr:col>
      <xdr:colOff>772160</xdr:colOff>
      <xdr:row>19</xdr:row>
      <xdr:rowOff>673100</xdr:rowOff>
    </xdr:to>
    <xdr:pic>
      <xdr:nvPicPr>
        <xdr:cNvPr id="35" name="Img_12">
          <a:extLst>
            <a:ext uri="{FF2B5EF4-FFF2-40B4-BE49-F238E27FC236}">
              <a16:creationId xmlns:a16="http://schemas.microsoft.com/office/drawing/2014/main" id="{141E042F-4E9E-C596-3723-E719333149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9321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20</xdr:row>
      <xdr:rowOff>15240</xdr:rowOff>
    </xdr:from>
    <xdr:to>
      <xdr:col>6</xdr:col>
      <xdr:colOff>772160</xdr:colOff>
      <xdr:row>20</xdr:row>
      <xdr:rowOff>662940</xdr:rowOff>
    </xdr:to>
    <xdr:pic>
      <xdr:nvPicPr>
        <xdr:cNvPr id="38" name="Img_13">
          <a:extLst>
            <a:ext uri="{FF2B5EF4-FFF2-40B4-BE49-F238E27FC236}">
              <a16:creationId xmlns:a16="http://schemas.microsoft.com/office/drawing/2014/main" id="{346D9CF3-3646-17E7-389B-30F1A8060C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0020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21</xdr:row>
      <xdr:rowOff>17780</xdr:rowOff>
    </xdr:from>
    <xdr:to>
      <xdr:col>6</xdr:col>
      <xdr:colOff>772160</xdr:colOff>
      <xdr:row>21</xdr:row>
      <xdr:rowOff>665480</xdr:rowOff>
    </xdr:to>
    <xdr:pic>
      <xdr:nvPicPr>
        <xdr:cNvPr id="41" name="Img_14">
          <a:extLst>
            <a:ext uri="{FF2B5EF4-FFF2-40B4-BE49-F238E27FC236}">
              <a16:creationId xmlns:a16="http://schemas.microsoft.com/office/drawing/2014/main" id="{B7A1DBF5-671F-6104-4D26-CDC11D9F0C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0731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22</xdr:row>
      <xdr:rowOff>20320</xdr:rowOff>
    </xdr:from>
    <xdr:to>
      <xdr:col>6</xdr:col>
      <xdr:colOff>772160</xdr:colOff>
      <xdr:row>22</xdr:row>
      <xdr:rowOff>668020</xdr:rowOff>
    </xdr:to>
    <xdr:pic>
      <xdr:nvPicPr>
        <xdr:cNvPr id="44" name="Img_15">
          <a:extLst>
            <a:ext uri="{FF2B5EF4-FFF2-40B4-BE49-F238E27FC236}">
              <a16:creationId xmlns:a16="http://schemas.microsoft.com/office/drawing/2014/main" id="{99849B1B-044D-2BB9-F312-25978CB66C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14427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24</xdr:row>
      <xdr:rowOff>22860</xdr:rowOff>
    </xdr:from>
    <xdr:to>
      <xdr:col>6</xdr:col>
      <xdr:colOff>772160</xdr:colOff>
      <xdr:row>24</xdr:row>
      <xdr:rowOff>670560</xdr:rowOff>
    </xdr:to>
    <xdr:pic>
      <xdr:nvPicPr>
        <xdr:cNvPr id="47" name="Img_16">
          <a:extLst>
            <a:ext uri="{FF2B5EF4-FFF2-40B4-BE49-F238E27FC236}">
              <a16:creationId xmlns:a16="http://schemas.microsoft.com/office/drawing/2014/main" id="{81954077-9937-BBBD-7DAD-B562705EC4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2344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26</xdr:row>
      <xdr:rowOff>25400</xdr:rowOff>
    </xdr:from>
    <xdr:to>
      <xdr:col>6</xdr:col>
      <xdr:colOff>772160</xdr:colOff>
      <xdr:row>26</xdr:row>
      <xdr:rowOff>673100</xdr:rowOff>
    </xdr:to>
    <xdr:pic>
      <xdr:nvPicPr>
        <xdr:cNvPr id="50" name="Img_17">
          <a:extLst>
            <a:ext uri="{FF2B5EF4-FFF2-40B4-BE49-F238E27FC236}">
              <a16:creationId xmlns:a16="http://schemas.microsoft.com/office/drawing/2014/main" id="{A2A04693-994A-3A5F-4407-522F3A843A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3246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27</xdr:row>
      <xdr:rowOff>15240</xdr:rowOff>
    </xdr:from>
    <xdr:to>
      <xdr:col>6</xdr:col>
      <xdr:colOff>772160</xdr:colOff>
      <xdr:row>27</xdr:row>
      <xdr:rowOff>662940</xdr:rowOff>
    </xdr:to>
    <xdr:pic>
      <xdr:nvPicPr>
        <xdr:cNvPr id="53" name="Img_18">
          <a:extLst>
            <a:ext uri="{FF2B5EF4-FFF2-40B4-BE49-F238E27FC236}">
              <a16:creationId xmlns:a16="http://schemas.microsoft.com/office/drawing/2014/main" id="{40D12161-1962-4FD7-78A4-5BFA1027FF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3944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28</xdr:row>
      <xdr:rowOff>17780</xdr:rowOff>
    </xdr:from>
    <xdr:to>
      <xdr:col>6</xdr:col>
      <xdr:colOff>772160</xdr:colOff>
      <xdr:row>28</xdr:row>
      <xdr:rowOff>665480</xdr:rowOff>
    </xdr:to>
    <xdr:pic>
      <xdr:nvPicPr>
        <xdr:cNvPr id="56" name="Img_19">
          <a:extLst>
            <a:ext uri="{FF2B5EF4-FFF2-40B4-BE49-F238E27FC236}">
              <a16:creationId xmlns:a16="http://schemas.microsoft.com/office/drawing/2014/main" id="{8F345F62-EABC-E00B-D5F1-79803E56A1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46558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29</xdr:row>
      <xdr:rowOff>20320</xdr:rowOff>
    </xdr:from>
    <xdr:to>
      <xdr:col>6</xdr:col>
      <xdr:colOff>772160</xdr:colOff>
      <xdr:row>29</xdr:row>
      <xdr:rowOff>668020</xdr:rowOff>
    </xdr:to>
    <xdr:pic>
      <xdr:nvPicPr>
        <xdr:cNvPr id="59" name="Img_20">
          <a:extLst>
            <a:ext uri="{FF2B5EF4-FFF2-40B4-BE49-F238E27FC236}">
              <a16:creationId xmlns:a16="http://schemas.microsoft.com/office/drawing/2014/main" id="{23035185-F166-5A32-5BAC-94DD943BFB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53670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30</xdr:row>
      <xdr:rowOff>22860</xdr:rowOff>
    </xdr:from>
    <xdr:to>
      <xdr:col>6</xdr:col>
      <xdr:colOff>772160</xdr:colOff>
      <xdr:row>30</xdr:row>
      <xdr:rowOff>670560</xdr:rowOff>
    </xdr:to>
    <xdr:pic>
      <xdr:nvPicPr>
        <xdr:cNvPr id="62" name="Img_21">
          <a:extLst>
            <a:ext uri="{FF2B5EF4-FFF2-40B4-BE49-F238E27FC236}">
              <a16:creationId xmlns:a16="http://schemas.microsoft.com/office/drawing/2014/main" id="{2E59A856-CA8D-A12E-01D5-567DAACD43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6078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31</xdr:row>
      <xdr:rowOff>25400</xdr:rowOff>
    </xdr:from>
    <xdr:to>
      <xdr:col>6</xdr:col>
      <xdr:colOff>772160</xdr:colOff>
      <xdr:row>31</xdr:row>
      <xdr:rowOff>673100</xdr:rowOff>
    </xdr:to>
    <xdr:pic>
      <xdr:nvPicPr>
        <xdr:cNvPr id="65" name="Img_22">
          <a:extLst>
            <a:ext uri="{FF2B5EF4-FFF2-40B4-BE49-F238E27FC236}">
              <a16:creationId xmlns:a16="http://schemas.microsoft.com/office/drawing/2014/main" id="{28E32AB7-62CB-1FBD-3499-9406EC4437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6789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33</xdr:row>
      <xdr:rowOff>15240</xdr:rowOff>
    </xdr:from>
    <xdr:to>
      <xdr:col>6</xdr:col>
      <xdr:colOff>772160</xdr:colOff>
      <xdr:row>33</xdr:row>
      <xdr:rowOff>662940</xdr:rowOff>
    </xdr:to>
    <xdr:pic>
      <xdr:nvPicPr>
        <xdr:cNvPr id="68" name="Img_23">
          <a:extLst>
            <a:ext uri="{FF2B5EF4-FFF2-40B4-BE49-F238E27FC236}">
              <a16:creationId xmlns:a16="http://schemas.microsoft.com/office/drawing/2014/main" id="{D2357710-74CC-2CD1-CCF7-3A731C8D5A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7678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35</xdr:row>
      <xdr:rowOff>17780</xdr:rowOff>
    </xdr:from>
    <xdr:to>
      <xdr:col>6</xdr:col>
      <xdr:colOff>772160</xdr:colOff>
      <xdr:row>35</xdr:row>
      <xdr:rowOff>665480</xdr:rowOff>
    </xdr:to>
    <xdr:pic>
      <xdr:nvPicPr>
        <xdr:cNvPr id="71" name="Img_24">
          <a:extLst>
            <a:ext uri="{FF2B5EF4-FFF2-40B4-BE49-F238E27FC236}">
              <a16:creationId xmlns:a16="http://schemas.microsoft.com/office/drawing/2014/main" id="{AB192A3B-4457-727D-73DF-83C0F235B3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85801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36</xdr:row>
      <xdr:rowOff>20320</xdr:rowOff>
    </xdr:from>
    <xdr:to>
      <xdr:col>6</xdr:col>
      <xdr:colOff>772160</xdr:colOff>
      <xdr:row>36</xdr:row>
      <xdr:rowOff>668020</xdr:rowOff>
    </xdr:to>
    <xdr:pic>
      <xdr:nvPicPr>
        <xdr:cNvPr id="74" name="Img_25">
          <a:extLst>
            <a:ext uri="{FF2B5EF4-FFF2-40B4-BE49-F238E27FC236}">
              <a16:creationId xmlns:a16="http://schemas.microsoft.com/office/drawing/2014/main" id="{D27CA277-B684-5E93-B810-367B89292A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92913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37</xdr:row>
      <xdr:rowOff>22860</xdr:rowOff>
    </xdr:from>
    <xdr:to>
      <xdr:col>6</xdr:col>
      <xdr:colOff>772160</xdr:colOff>
      <xdr:row>37</xdr:row>
      <xdr:rowOff>670560</xdr:rowOff>
    </xdr:to>
    <xdr:pic>
      <xdr:nvPicPr>
        <xdr:cNvPr id="77" name="Img_26">
          <a:extLst>
            <a:ext uri="{FF2B5EF4-FFF2-40B4-BE49-F238E27FC236}">
              <a16:creationId xmlns:a16="http://schemas.microsoft.com/office/drawing/2014/main" id="{D19F0961-02B0-3F5A-6F4D-C379F19480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00025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39</xdr:row>
      <xdr:rowOff>25400</xdr:rowOff>
    </xdr:from>
    <xdr:to>
      <xdr:col>6</xdr:col>
      <xdr:colOff>772160</xdr:colOff>
      <xdr:row>39</xdr:row>
      <xdr:rowOff>673100</xdr:rowOff>
    </xdr:to>
    <xdr:pic>
      <xdr:nvPicPr>
        <xdr:cNvPr id="80" name="Img_27">
          <a:extLst>
            <a:ext uri="{FF2B5EF4-FFF2-40B4-BE49-F238E27FC236}">
              <a16:creationId xmlns:a16="http://schemas.microsoft.com/office/drawing/2014/main" id="{D37CD2EF-6EB3-40EB-F518-8DABFA79F5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0904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41</xdr:row>
      <xdr:rowOff>15240</xdr:rowOff>
    </xdr:from>
    <xdr:to>
      <xdr:col>6</xdr:col>
      <xdr:colOff>772160</xdr:colOff>
      <xdr:row>41</xdr:row>
      <xdr:rowOff>662940</xdr:rowOff>
    </xdr:to>
    <xdr:pic>
      <xdr:nvPicPr>
        <xdr:cNvPr id="83" name="Img_28">
          <a:extLst>
            <a:ext uri="{FF2B5EF4-FFF2-40B4-BE49-F238E27FC236}">
              <a16:creationId xmlns:a16="http://schemas.microsoft.com/office/drawing/2014/main" id="{1B231F4E-9336-9EFF-9161-D721BA37F6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17932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42</xdr:row>
      <xdr:rowOff>17780</xdr:rowOff>
    </xdr:from>
    <xdr:to>
      <xdr:col>6</xdr:col>
      <xdr:colOff>772160</xdr:colOff>
      <xdr:row>42</xdr:row>
      <xdr:rowOff>665480</xdr:rowOff>
    </xdr:to>
    <xdr:pic>
      <xdr:nvPicPr>
        <xdr:cNvPr id="86" name="Img_29">
          <a:extLst>
            <a:ext uri="{FF2B5EF4-FFF2-40B4-BE49-F238E27FC236}">
              <a16:creationId xmlns:a16="http://schemas.microsoft.com/office/drawing/2014/main" id="{D0DF90F2-C742-1935-D24C-69658D110E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25044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43</xdr:row>
      <xdr:rowOff>20320</xdr:rowOff>
    </xdr:from>
    <xdr:to>
      <xdr:col>6</xdr:col>
      <xdr:colOff>772160</xdr:colOff>
      <xdr:row>43</xdr:row>
      <xdr:rowOff>668020</xdr:rowOff>
    </xdr:to>
    <xdr:pic>
      <xdr:nvPicPr>
        <xdr:cNvPr id="89" name="Img_30">
          <a:extLst>
            <a:ext uri="{FF2B5EF4-FFF2-40B4-BE49-F238E27FC236}">
              <a16:creationId xmlns:a16="http://schemas.microsoft.com/office/drawing/2014/main" id="{36786060-D58C-7695-EEC5-46DE0E528E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3215600"/>
          <a:ext cx="749300" cy="64770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44</xdr:row>
      <xdr:rowOff>22860</xdr:rowOff>
    </xdr:from>
    <xdr:to>
      <xdr:col>6</xdr:col>
      <xdr:colOff>772160</xdr:colOff>
      <xdr:row>44</xdr:row>
      <xdr:rowOff>670560</xdr:rowOff>
    </xdr:to>
    <xdr:pic>
      <xdr:nvPicPr>
        <xdr:cNvPr id="92" name="Img_31">
          <a:extLst>
            <a:ext uri="{FF2B5EF4-FFF2-40B4-BE49-F238E27FC236}">
              <a16:creationId xmlns:a16="http://schemas.microsoft.com/office/drawing/2014/main" id="{B591ED72-17A4-5F13-EE78-9E4B84BDA2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23926800"/>
          <a:ext cx="74930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B2:I43"/>
  <sheetViews>
    <sheetView tabSelected="1" workbookViewId="0"/>
  </sheetViews>
  <sheetFormatPr defaultColWidth="11.5546875" defaultRowHeight="14.4" x14ac:dyDescent="0.3"/>
  <cols>
    <col min="2" max="2" width="34.21875" customWidth="1"/>
    <col min="5" max="5" width="11.77734375" bestFit="1" customWidth="1"/>
  </cols>
  <sheetData>
    <row r="2" spans="2:9" ht="15" thickBot="1" x14ac:dyDescent="0.35">
      <c r="B2" s="11" t="s">
        <v>14</v>
      </c>
      <c r="C2" s="55">
        <f>Nestings_Cost!$C$17</f>
        <v>1</v>
      </c>
      <c r="E2" s="9" t="s">
        <v>16</v>
      </c>
      <c r="F2" s="23">
        <f>Nestings_Cost!$C$20</f>
        <v>4.4094902858796296E-2</v>
      </c>
    </row>
    <row r="3" spans="2:9" ht="15" thickTop="1" x14ac:dyDescent="0.3">
      <c r="B3" s="1"/>
    </row>
    <row r="4" spans="2:9" ht="15" thickBot="1" x14ac:dyDescent="0.35">
      <c r="B4" s="11" t="s">
        <v>19</v>
      </c>
      <c r="C4" s="55">
        <f>Nestings_Cost!$C$23</f>
        <v>0</v>
      </c>
    </row>
    <row r="5" spans="2:9" ht="15.6" thickTop="1" thickBot="1" x14ac:dyDescent="0.35">
      <c r="B5" s="11" t="s">
        <v>21</v>
      </c>
      <c r="C5" s="55">
        <f>Nestings_Cost!$C$26</f>
        <v>0</v>
      </c>
      <c r="E5" s="1"/>
    </row>
    <row r="6" spans="2:9" ht="15" thickTop="1" x14ac:dyDescent="0.3">
      <c r="B6" s="1"/>
    </row>
    <row r="7" spans="2:9" x14ac:dyDescent="0.3">
      <c r="B7" s="1"/>
      <c r="C7" s="14" t="s">
        <v>0</v>
      </c>
      <c r="D7" s="14" t="s">
        <v>112</v>
      </c>
      <c r="E7" s="14" t="s">
        <v>113</v>
      </c>
      <c r="F7" s="14" t="s">
        <v>114</v>
      </c>
    </row>
    <row r="8" spans="2:9" x14ac:dyDescent="0.3">
      <c r="B8" s="11" t="s">
        <v>14</v>
      </c>
      <c r="C8" s="5">
        <v>0</v>
      </c>
      <c r="D8" s="6">
        <f>Nestings_Cost!$C$55</f>
        <v>64.744</v>
      </c>
      <c r="E8" s="6">
        <f>Nestings_Cost!$C$56</f>
        <v>64.744</v>
      </c>
      <c r="F8" s="6">
        <f>Nestings_Cost!$C$57</f>
        <v>45.808000000000007</v>
      </c>
    </row>
    <row r="9" spans="2:9" x14ac:dyDescent="0.3">
      <c r="B9" s="11" t="s">
        <v>18</v>
      </c>
      <c r="C9" s="5">
        <v>0</v>
      </c>
      <c r="D9" s="6">
        <f>Nestings_Cost!$C$58</f>
        <v>0</v>
      </c>
      <c r="E9" s="6">
        <f>Nestings_Cost!$C$58</f>
        <v>0</v>
      </c>
      <c r="F9" s="6">
        <f>Nestings_Cost!$C$58</f>
        <v>0</v>
      </c>
    </row>
    <row r="10" spans="2:9" x14ac:dyDescent="0.3">
      <c r="B10" s="11" t="s">
        <v>20</v>
      </c>
      <c r="C10" s="5">
        <v>0</v>
      </c>
      <c r="D10" s="6">
        <f>Nestings_Cost!$C$59</f>
        <v>0</v>
      </c>
      <c r="E10" s="6">
        <f>Nestings_Cost!$C$59</f>
        <v>0</v>
      </c>
      <c r="F10" s="6">
        <f>Nestings_Cost!$C$59</f>
        <v>0</v>
      </c>
    </row>
    <row r="11" spans="2:9" x14ac:dyDescent="0.3">
      <c r="B11" s="11" t="s">
        <v>22</v>
      </c>
      <c r="C11" s="5">
        <v>0</v>
      </c>
      <c r="D11" s="6">
        <f>Nestings_Cost!$C$60</f>
        <v>0</v>
      </c>
      <c r="E11" s="6">
        <f>Nestings_Cost!$C$60</f>
        <v>0</v>
      </c>
      <c r="F11" s="6">
        <f>Nestings_Cost!$C$60</f>
        <v>0</v>
      </c>
    </row>
    <row r="12" spans="2:9" x14ac:dyDescent="0.3">
      <c r="B12" s="1"/>
      <c r="C12" s="2"/>
      <c r="D12" s="2"/>
      <c r="E12" s="2"/>
      <c r="F12" s="2"/>
    </row>
    <row r="13" spans="2:9" x14ac:dyDescent="0.3">
      <c r="B13" s="9" t="s">
        <v>111</v>
      </c>
      <c r="C13" s="6">
        <f>Nestings_Cost!$C$53</f>
        <v>0</v>
      </c>
      <c r="D13" s="6">
        <f>Nestings_Cost!$C$62</f>
        <v>64.744</v>
      </c>
      <c r="E13" s="6">
        <f>Nestings_Cost!$C$63</f>
        <v>64.744</v>
      </c>
      <c r="F13" s="6">
        <f>Nestings_Cost!$C$64</f>
        <v>45.808000000000007</v>
      </c>
    </row>
    <row r="16" spans="2:9" x14ac:dyDescent="0.3">
      <c r="B16" s="11" t="s">
        <v>3</v>
      </c>
      <c r="C16" s="14" t="s">
        <v>4</v>
      </c>
      <c r="D16" s="14" t="s">
        <v>95</v>
      </c>
      <c r="E16" s="14" t="s">
        <v>96</v>
      </c>
      <c r="F16" s="14" t="s">
        <v>16</v>
      </c>
      <c r="G16" s="14" t="s">
        <v>112</v>
      </c>
      <c r="H16" s="14" t="s">
        <v>113</v>
      </c>
      <c r="I16" s="14" t="s">
        <v>114</v>
      </c>
    </row>
    <row r="17" spans="2:9" ht="56.1" customHeight="1" x14ac:dyDescent="0.3">
      <c r="B17" s="48">
        <v>10413</v>
      </c>
      <c r="C17" s="19"/>
      <c r="D17" s="18">
        <f>Parts_Cost!E5</f>
        <v>1</v>
      </c>
      <c r="E17" s="18">
        <f>Parts_Cost!F5</f>
        <v>1</v>
      </c>
      <c r="F17" s="26">
        <f>IFERROR(Parts_Cost!Q5/E17,0)</f>
        <v>2.4089006024507407E-4</v>
      </c>
      <c r="G17" s="27">
        <f>IFERROR(Parts_Cost!W5/E17,0)</f>
        <v>0.28341390523638532</v>
      </c>
      <c r="H17" s="27">
        <f>IFERROR(Parts_Cost!X5/E17,0)</f>
        <v>0.28341390523638532</v>
      </c>
      <c r="I17" s="27">
        <f>IFERROR(Parts_Cost!Y5/E17,0)</f>
        <v>0.2005224294308097</v>
      </c>
    </row>
    <row r="18" spans="2:9" ht="56.1" customHeight="1" x14ac:dyDescent="0.3">
      <c r="B18" s="48">
        <v>39566</v>
      </c>
      <c r="C18" s="19"/>
      <c r="D18" s="18">
        <f>Parts_Cost!E6</f>
        <v>4</v>
      </c>
      <c r="E18" s="18">
        <f>Parts_Cost!F6</f>
        <v>4</v>
      </c>
      <c r="F18" s="26">
        <f>IFERROR(Parts_Cost!Q6/E18,0)</f>
        <v>4.3532288650099919E-5</v>
      </c>
      <c r="G18" s="27">
        <f>IFERROR(Parts_Cost!W6/E18,0)</f>
        <v>0.13460936989046993</v>
      </c>
      <c r="H18" s="27">
        <f>IFERROR(Parts_Cost!X6/E18,0)</f>
        <v>0.13460936989046993</v>
      </c>
      <c r="I18" s="27">
        <f>IFERROR(Parts_Cost!Y6/E18,0)</f>
        <v>9.5239497342497328E-2</v>
      </c>
    </row>
    <row r="19" spans="2:9" ht="56.1" customHeight="1" x14ac:dyDescent="0.3">
      <c r="B19" s="48">
        <v>10406</v>
      </c>
      <c r="C19" s="19"/>
      <c r="D19" s="18">
        <f>Parts_Cost!E7</f>
        <v>102</v>
      </c>
      <c r="E19" s="18">
        <f>Parts_Cost!F7</f>
        <v>102</v>
      </c>
      <c r="F19" s="26">
        <f>IFERROR(Parts_Cost!Q7/E19,0)</f>
        <v>5.7974502024239133E-5</v>
      </c>
      <c r="G19" s="27">
        <f>IFERROR(Parts_Cost!W7/E19,0)</f>
        <v>5.5741751846774372E-2</v>
      </c>
      <c r="H19" s="27">
        <f>IFERROR(Parts_Cost!X7/E19,0)</f>
        <v>5.5741751846774372E-2</v>
      </c>
      <c r="I19" s="27">
        <f>IFERROR(Parts_Cost!Y7/E19,0)</f>
        <v>3.9438684180727802E-2</v>
      </c>
    </row>
    <row r="20" spans="2:9" ht="56.1" customHeight="1" x14ac:dyDescent="0.3">
      <c r="B20" s="48">
        <v>21403</v>
      </c>
      <c r="C20" s="19"/>
      <c r="D20" s="18">
        <f>Parts_Cost!E8</f>
        <v>1</v>
      </c>
      <c r="E20" s="18">
        <f>Parts_Cost!F8</f>
        <v>1</v>
      </c>
      <c r="F20" s="26">
        <f>IFERROR(Parts_Cost!Q8/E20,0)</f>
        <v>2.2628636757811458E-3</v>
      </c>
      <c r="G20" s="27">
        <f>IFERROR(Parts_Cost!W8/E20,0)</f>
        <v>9.7171568191325548</v>
      </c>
      <c r="H20" s="27">
        <f>IFERROR(Parts_Cost!X8/E20,0)</f>
        <v>9.7171568191325548</v>
      </c>
      <c r="I20" s="27">
        <f>IFERROR(Parts_Cost!Y8/E20,0)</f>
        <v>6.8751315885769211</v>
      </c>
    </row>
    <row r="21" spans="2:9" ht="56.1" customHeight="1" x14ac:dyDescent="0.3">
      <c r="B21" s="48">
        <v>21404</v>
      </c>
      <c r="C21" s="19"/>
      <c r="D21" s="18">
        <f>Parts_Cost!E9</f>
        <v>1</v>
      </c>
      <c r="E21" s="18">
        <f>Parts_Cost!F9</f>
        <v>1</v>
      </c>
      <c r="F21" s="26">
        <f>IFERROR(Parts_Cost!Q9/E21,0)</f>
        <v>1.6259461403040022E-3</v>
      </c>
      <c r="G21" s="27">
        <f>IFERROR(Parts_Cost!W9/E21,0)</f>
        <v>9.716615899062921</v>
      </c>
      <c r="H21" s="27">
        <f>IFERROR(Parts_Cost!X9/E21,0)</f>
        <v>9.716615899062921</v>
      </c>
      <c r="I21" s="27">
        <f>IFERROR(Parts_Cost!Y9/E21,0)</f>
        <v>6.8747488740929574</v>
      </c>
    </row>
    <row r="22" spans="2:9" ht="56.1" customHeight="1" x14ac:dyDescent="0.3">
      <c r="B22" s="48">
        <v>21405</v>
      </c>
      <c r="C22" s="19"/>
      <c r="D22" s="18">
        <f>Parts_Cost!E10</f>
        <v>2</v>
      </c>
      <c r="E22" s="18">
        <f>Parts_Cost!F10</f>
        <v>2</v>
      </c>
      <c r="F22" s="26">
        <f>IFERROR(Parts_Cost!Q10/E22,0)</f>
        <v>1.1889497734888885E-3</v>
      </c>
      <c r="G22" s="27">
        <f>IFERROR(Parts_Cost!W10/E22,0)</f>
        <v>4.9262167232165908</v>
      </c>
      <c r="H22" s="27">
        <f>IFERROR(Parts_Cost!X10/E22,0)</f>
        <v>4.9262167232165908</v>
      </c>
      <c r="I22" s="27">
        <f>IFERROR(Parts_Cost!Y10/E22,0)</f>
        <v>3.4854215936164841</v>
      </c>
    </row>
    <row r="23" spans="2:9" ht="56.1" customHeight="1" x14ac:dyDescent="0.3">
      <c r="B23" s="48">
        <v>21406</v>
      </c>
      <c r="C23" s="19"/>
      <c r="D23" s="18">
        <f>Parts_Cost!E11</f>
        <v>2</v>
      </c>
      <c r="E23" s="18">
        <f>Parts_Cost!F11</f>
        <v>2</v>
      </c>
      <c r="F23" s="26">
        <f>IFERROR(Parts_Cost!Q11/E23,0)</f>
        <v>8.1230735660509307E-4</v>
      </c>
      <c r="G23" s="27">
        <f>IFERROR(Parts_Cost!W11/E23,0)</f>
        <v>1.6495854286757936</v>
      </c>
      <c r="H23" s="27">
        <f>IFERROR(Parts_Cost!X11/E23,0)</f>
        <v>1.6495854286757936</v>
      </c>
      <c r="I23" s="27">
        <f>IFERROR(Parts_Cost!Y11/E23,0)</f>
        <v>1.1671229660938585</v>
      </c>
    </row>
    <row r="24" spans="2:9" ht="56.1" customHeight="1" x14ac:dyDescent="0.3">
      <c r="B24" s="48">
        <v>21407</v>
      </c>
      <c r="C24" s="19"/>
      <c r="D24" s="18">
        <f>Parts_Cost!E12</f>
        <v>1</v>
      </c>
      <c r="E24" s="18">
        <f>Parts_Cost!F12</f>
        <v>1</v>
      </c>
      <c r="F24" s="26">
        <f>IFERROR(Parts_Cost!Q12/E24,0)</f>
        <v>1.6755484883332404E-3</v>
      </c>
      <c r="G24" s="27">
        <f>IFERROR(Parts_Cost!W12/E24,0)</f>
        <v>4.3410773578242372</v>
      </c>
      <c r="H24" s="27">
        <f>IFERROR(Parts_Cost!X12/E24,0)</f>
        <v>4.3410773578242372</v>
      </c>
      <c r="I24" s="27">
        <f>IFERROR(Parts_Cost!Y12/E24,0)</f>
        <v>3.0714208514644241</v>
      </c>
    </row>
    <row r="25" spans="2:9" ht="56.1" customHeight="1" x14ac:dyDescent="0.3">
      <c r="B25" s="48">
        <v>21431</v>
      </c>
      <c r="C25" s="19"/>
      <c r="D25" s="18">
        <f>Parts_Cost!E13</f>
        <v>1</v>
      </c>
      <c r="E25" s="18">
        <f>Parts_Cost!F13</f>
        <v>0</v>
      </c>
      <c r="F25" s="26">
        <f>IFERROR(Parts_Cost!Q13/E25,0)</f>
        <v>0</v>
      </c>
      <c r="G25" s="27">
        <f>IFERROR(Parts_Cost!W13/E25,0)</f>
        <v>0</v>
      </c>
      <c r="H25" s="27">
        <f>IFERROR(Parts_Cost!X13/E25,0)</f>
        <v>0</v>
      </c>
      <c r="I25" s="27">
        <f>IFERROR(Parts_Cost!Y13/E25,0)</f>
        <v>0</v>
      </c>
    </row>
    <row r="26" spans="2:9" ht="56.1" customHeight="1" x14ac:dyDescent="0.3">
      <c r="B26" s="48">
        <v>21432</v>
      </c>
      <c r="C26" s="19"/>
      <c r="D26" s="18">
        <f>Parts_Cost!E14</f>
        <v>1</v>
      </c>
      <c r="E26" s="18">
        <f>Parts_Cost!F14</f>
        <v>1</v>
      </c>
      <c r="F26" s="26">
        <f>IFERROR(Parts_Cost!Q14/E26,0)</f>
        <v>1.5642098617797847E-3</v>
      </c>
      <c r="G26" s="27">
        <f>IFERROR(Parts_Cost!W14/E26,0)</f>
        <v>1.6313302962578038</v>
      </c>
      <c r="H26" s="27">
        <f>IFERROR(Parts_Cost!X14/E26,0)</f>
        <v>1.6313302962578038</v>
      </c>
      <c r="I26" s="27">
        <f>IFERROR(Parts_Cost!Y14/E26,0)</f>
        <v>1.154207003135078</v>
      </c>
    </row>
    <row r="27" spans="2:9" ht="56.1" customHeight="1" x14ac:dyDescent="0.3">
      <c r="B27" s="48">
        <v>21442</v>
      </c>
      <c r="C27" s="19"/>
      <c r="D27" s="18">
        <f>Parts_Cost!E15</f>
        <v>1</v>
      </c>
      <c r="E27" s="18">
        <f>Parts_Cost!F15</f>
        <v>1</v>
      </c>
      <c r="F27" s="26">
        <f>IFERROR(Parts_Cost!Q15/E27,0)</f>
        <v>1.5642098617797847E-3</v>
      </c>
      <c r="G27" s="27">
        <f>IFERROR(Parts_Cost!W15/E27,0)</f>
        <v>1.6313302962578038</v>
      </c>
      <c r="H27" s="27">
        <f>IFERROR(Parts_Cost!X15/E27,0)</f>
        <v>1.6313302962578038</v>
      </c>
      <c r="I27" s="27">
        <f>IFERROR(Parts_Cost!Y15/E27,0)</f>
        <v>1.154207003135078</v>
      </c>
    </row>
    <row r="28" spans="2:9" ht="56.1" customHeight="1" x14ac:dyDescent="0.3">
      <c r="B28" s="48">
        <v>21459</v>
      </c>
      <c r="C28" s="19"/>
      <c r="D28" s="18">
        <f>Parts_Cost!E16</f>
        <v>1</v>
      </c>
      <c r="E28" s="18">
        <f>Parts_Cost!F16</f>
        <v>1</v>
      </c>
      <c r="F28" s="26">
        <f>IFERROR(Parts_Cost!Q16/E28,0)</f>
        <v>6.6036195298690124E-4</v>
      </c>
      <c r="G28" s="27">
        <f>IFERROR(Parts_Cost!W16/E28,0)</f>
        <v>0.82928934239973584</v>
      </c>
      <c r="H28" s="27">
        <f>IFERROR(Parts_Cost!X16/E28,0)</f>
        <v>0.82928934239973584</v>
      </c>
      <c r="I28" s="27">
        <f>IFERROR(Parts_Cost!Y16/E28,0)</f>
        <v>0.58674295991361525</v>
      </c>
    </row>
    <row r="29" spans="2:9" ht="56.1" customHeight="1" x14ac:dyDescent="0.3">
      <c r="B29" s="48">
        <v>21489</v>
      </c>
      <c r="C29" s="19"/>
      <c r="D29" s="18">
        <f>Parts_Cost!E17</f>
        <v>2</v>
      </c>
      <c r="E29" s="18">
        <f>Parts_Cost!F17</f>
        <v>2</v>
      </c>
      <c r="F29" s="26">
        <f>IFERROR(Parts_Cost!Q17/E29,0)</f>
        <v>1.2853023677520969E-3</v>
      </c>
      <c r="G29" s="27">
        <f>IFERROR(Parts_Cost!W17/E29,0)</f>
        <v>1.7223422444816054</v>
      </c>
      <c r="H29" s="27">
        <f>IFERROR(Parts_Cost!X17/E29,0)</f>
        <v>1.7223422444816054</v>
      </c>
      <c r="I29" s="27">
        <f>IFERROR(Parts_Cost!Y17/E29,0)</f>
        <v>1.2186002337701314</v>
      </c>
    </row>
    <row r="30" spans="2:9" ht="56.1" customHeight="1" x14ac:dyDescent="0.3">
      <c r="B30" s="48">
        <v>21491</v>
      </c>
      <c r="C30" s="19"/>
      <c r="D30" s="18">
        <f>Parts_Cost!E18</f>
        <v>2</v>
      </c>
      <c r="E30" s="18">
        <f>Parts_Cost!F18</f>
        <v>2</v>
      </c>
      <c r="F30" s="26">
        <f>IFERROR(Parts_Cost!Q18/E30,0)</f>
        <v>3.2415538767310598E-4</v>
      </c>
      <c r="G30" s="27">
        <f>IFERROR(Parts_Cost!W18/E30,0)</f>
        <v>0.36554544233969727</v>
      </c>
      <c r="H30" s="27">
        <f>IFERROR(Parts_Cost!X18/E30,0)</f>
        <v>0.36554544233969727</v>
      </c>
      <c r="I30" s="27">
        <f>IFERROR(Parts_Cost!Y18/E30,0)</f>
        <v>0.25863254699581206</v>
      </c>
    </row>
    <row r="31" spans="2:9" ht="56.1" customHeight="1" x14ac:dyDescent="0.3">
      <c r="B31" s="48">
        <v>21493</v>
      </c>
      <c r="C31" s="19"/>
      <c r="D31" s="18">
        <f>Parts_Cost!E19</f>
        <v>4</v>
      </c>
      <c r="E31" s="18">
        <f>Parts_Cost!F19</f>
        <v>4</v>
      </c>
      <c r="F31" s="26">
        <f>IFERROR(Parts_Cost!Q19/E31,0)</f>
        <v>3.1782188219601142E-4</v>
      </c>
      <c r="G31" s="27">
        <f>IFERROR(Parts_Cost!W19/E31,0)</f>
        <v>0.16607595371437023</v>
      </c>
      <c r="H31" s="27">
        <f>IFERROR(Parts_Cost!X19/E31,0)</f>
        <v>0.16607595371437023</v>
      </c>
      <c r="I31" s="27">
        <f>IFERROR(Parts_Cost!Y19/E31,0)</f>
        <v>0.11750289274292401</v>
      </c>
    </row>
    <row r="32" spans="2:9" ht="56.1" customHeight="1" x14ac:dyDescent="0.3">
      <c r="B32" s="48">
        <v>25907</v>
      </c>
      <c r="C32" s="19"/>
      <c r="D32" s="18">
        <f>Parts_Cost!E20</f>
        <v>1</v>
      </c>
      <c r="E32" s="18">
        <f>Parts_Cost!F20</f>
        <v>1</v>
      </c>
      <c r="F32" s="26">
        <f>IFERROR(Parts_Cost!Q20/E32,0)</f>
        <v>3.3844406740360632E-4</v>
      </c>
      <c r="G32" s="27">
        <f>IFERROR(Parts_Cost!W20/E32,0)</f>
        <v>0.67719145016728532</v>
      </c>
      <c r="H32" s="27">
        <f>IFERROR(Parts_Cost!X20/E32,0)</f>
        <v>0.67719145016728532</v>
      </c>
      <c r="I32" s="27">
        <f>IFERROR(Parts_Cost!Y20/E32,0)</f>
        <v>0.47912989542294282</v>
      </c>
    </row>
    <row r="33" spans="2:9" ht="56.1" customHeight="1" x14ac:dyDescent="0.3">
      <c r="B33" s="48">
        <v>39552</v>
      </c>
      <c r="C33" s="19"/>
      <c r="D33" s="18">
        <f>Parts_Cost!E21</f>
        <v>4</v>
      </c>
      <c r="E33" s="18">
        <f>Parts_Cost!F21</f>
        <v>4</v>
      </c>
      <c r="F33" s="26">
        <f>IFERROR(Parts_Cost!Q21/E33,0)</f>
        <v>4.7574468302854275E-4</v>
      </c>
      <c r="G33" s="27">
        <f>IFERROR(Parts_Cost!W21/E33,0)</f>
        <v>0.42044698954316567</v>
      </c>
      <c r="H33" s="27">
        <f>IFERROR(Parts_Cost!X21/E33,0)</f>
        <v>0.42044698954316567</v>
      </c>
      <c r="I33" s="27">
        <f>IFERROR(Parts_Cost!Y21/E33,0)</f>
        <v>0.29747676536811651</v>
      </c>
    </row>
    <row r="34" spans="2:9" ht="56.1" customHeight="1" x14ac:dyDescent="0.3">
      <c r="B34" s="48">
        <v>51220</v>
      </c>
      <c r="C34" s="19"/>
      <c r="D34" s="18">
        <f>Parts_Cost!E22</f>
        <v>6</v>
      </c>
      <c r="E34" s="18">
        <f>Parts_Cost!F22</f>
        <v>6</v>
      </c>
      <c r="F34" s="26">
        <f>IFERROR(Parts_Cost!Q22/E34,0)</f>
        <v>6.4190855183420125E-5</v>
      </c>
      <c r="G34" s="27">
        <f>IFERROR(Parts_Cost!W22/E34,0)</f>
        <v>5.9669248588184239E-2</v>
      </c>
      <c r="H34" s="27">
        <f>IFERROR(Parts_Cost!X22/E34,0)</f>
        <v>5.9669248588184239E-2</v>
      </c>
      <c r="I34" s="27">
        <f>IFERROR(Parts_Cost!Y22/E34,0)</f>
        <v>4.2217486397620539E-2</v>
      </c>
    </row>
    <row r="35" spans="2:9" ht="56.1" customHeight="1" x14ac:dyDescent="0.3">
      <c r="B35" s="48">
        <v>10407</v>
      </c>
      <c r="C35" s="19"/>
      <c r="D35" s="18">
        <f>Parts_Cost!E23</f>
        <v>1</v>
      </c>
      <c r="E35" s="18">
        <f>Parts_Cost!F23</f>
        <v>1</v>
      </c>
      <c r="F35" s="26">
        <f>IFERROR(Parts_Cost!Q23/E35,0)</f>
        <v>2.7951294481054403E-3</v>
      </c>
      <c r="G35" s="27">
        <f>IFERROR(Parts_Cost!W23/E35,0)</f>
        <v>0.827876326707636</v>
      </c>
      <c r="H35" s="27">
        <f>IFERROR(Parts_Cost!X23/E35,0)</f>
        <v>0.827876326707636</v>
      </c>
      <c r="I35" s="27">
        <f>IFERROR(Parts_Cost!Y23/E35,0)</f>
        <v>0.58574321595550771</v>
      </c>
    </row>
    <row r="36" spans="2:9" ht="56.1" customHeight="1" x14ac:dyDescent="0.3">
      <c r="B36" s="48">
        <v>10408</v>
      </c>
      <c r="C36" s="19"/>
      <c r="D36" s="18">
        <f>Parts_Cost!E24</f>
        <v>1</v>
      </c>
      <c r="E36" s="18">
        <f>Parts_Cost!F24</f>
        <v>1</v>
      </c>
      <c r="F36" s="26">
        <f>IFERROR(Parts_Cost!Q24/E36,0)</f>
        <v>2.7745259288031506E-3</v>
      </c>
      <c r="G36" s="27">
        <f>IFERROR(Parts_Cost!W24/E36,0)</f>
        <v>0.827876326707636</v>
      </c>
      <c r="H36" s="27">
        <f>IFERROR(Parts_Cost!X24/E36,0)</f>
        <v>0.827876326707636</v>
      </c>
      <c r="I36" s="27">
        <f>IFERROR(Parts_Cost!Y24/E36,0)</f>
        <v>0.58574321595550771</v>
      </c>
    </row>
    <row r="37" spans="2:9" ht="56.1" customHeight="1" x14ac:dyDescent="0.3">
      <c r="B37" s="48">
        <v>10409</v>
      </c>
      <c r="C37" s="19"/>
      <c r="D37" s="18">
        <f>Parts_Cost!E25</f>
        <v>2</v>
      </c>
      <c r="E37" s="18">
        <f>Parts_Cost!F25</f>
        <v>2</v>
      </c>
      <c r="F37" s="26">
        <f>IFERROR(Parts_Cost!Q25/E37,0)</f>
        <v>2.8343607724253842E-3</v>
      </c>
      <c r="G37" s="27">
        <f>IFERROR(Parts_Cost!W25/E37,0)</f>
        <v>0.827876326707636</v>
      </c>
      <c r="H37" s="27">
        <f>IFERROR(Parts_Cost!X25/E37,0)</f>
        <v>0.827876326707636</v>
      </c>
      <c r="I37" s="27">
        <f>IFERROR(Parts_Cost!Y25/E37,0)</f>
        <v>0.58574321595550771</v>
      </c>
    </row>
    <row r="38" spans="2:9" ht="56.1" customHeight="1" x14ac:dyDescent="0.3">
      <c r="B38" s="48">
        <v>21433</v>
      </c>
      <c r="C38" s="19"/>
      <c r="D38" s="18">
        <f>Parts_Cost!E26</f>
        <v>1</v>
      </c>
      <c r="E38" s="18">
        <f>Parts_Cost!F26</f>
        <v>1</v>
      </c>
      <c r="F38" s="26">
        <f>IFERROR(Parts_Cost!Q26/E38,0)</f>
        <v>1.5039020002538734E-3</v>
      </c>
      <c r="G38" s="27">
        <f>IFERROR(Parts_Cost!W26/E38,0)</f>
        <v>1.9096686295029481</v>
      </c>
      <c r="H38" s="27">
        <f>IFERROR(Parts_Cost!X26/E38,0)</f>
        <v>1.9096686295029481</v>
      </c>
      <c r="I38" s="27">
        <f>IFERROR(Parts_Cost!Y26/E38,0)</f>
        <v>1.3511383383830327</v>
      </c>
    </row>
    <row r="39" spans="2:9" ht="56.1" customHeight="1" x14ac:dyDescent="0.3">
      <c r="B39" s="48">
        <v>21434</v>
      </c>
      <c r="C39" s="19"/>
      <c r="D39" s="18">
        <f>Parts_Cost!E27</f>
        <v>1</v>
      </c>
      <c r="E39" s="18">
        <f>Parts_Cost!F27</f>
        <v>1</v>
      </c>
      <c r="F39" s="26">
        <f>IFERROR(Parts_Cost!Q27/E39,0)</f>
        <v>1.4168299808592507E-3</v>
      </c>
      <c r="G39" s="27">
        <f>IFERROR(Parts_Cost!W27/E39,0)</f>
        <v>1.9096686295029481</v>
      </c>
      <c r="H39" s="27">
        <f>IFERROR(Parts_Cost!X27/E39,0)</f>
        <v>1.9096686295029481</v>
      </c>
      <c r="I39" s="27">
        <f>IFERROR(Parts_Cost!Y27/E39,0)</f>
        <v>1.3511383383830327</v>
      </c>
    </row>
    <row r="40" spans="2:9" ht="56.1" customHeight="1" x14ac:dyDescent="0.3">
      <c r="B40" s="48">
        <v>21475</v>
      </c>
      <c r="C40" s="19"/>
      <c r="D40" s="18">
        <f>Parts_Cost!E28</f>
        <v>2</v>
      </c>
      <c r="E40" s="18">
        <f>Parts_Cost!F28</f>
        <v>2</v>
      </c>
      <c r="F40" s="26">
        <f>IFERROR(Parts_Cost!Q28/E40,0)</f>
        <v>8.2669988186510955E-4</v>
      </c>
      <c r="G40" s="27">
        <f>IFERROR(Parts_Cost!W28/E40,0)</f>
        <v>0.3350036969114944</v>
      </c>
      <c r="H40" s="27">
        <f>IFERROR(Parts_Cost!X28/E40,0)</f>
        <v>0.3350036969114944</v>
      </c>
      <c r="I40" s="27">
        <f>IFERROR(Parts_Cost!Y28/E40,0)</f>
        <v>0.23702349790129953</v>
      </c>
    </row>
    <row r="41" spans="2:9" ht="56.1" customHeight="1" x14ac:dyDescent="0.3">
      <c r="B41" s="48">
        <v>39563</v>
      </c>
      <c r="C41" s="19"/>
      <c r="D41" s="18">
        <f>Parts_Cost!E29</f>
        <v>2</v>
      </c>
      <c r="E41" s="18">
        <f>Parts_Cost!F29</f>
        <v>2</v>
      </c>
      <c r="F41" s="26">
        <f>IFERROR(Parts_Cost!Q29/E41,0)</f>
        <v>7.4077527973507857E-4</v>
      </c>
      <c r="G41" s="27">
        <f>IFERROR(Parts_Cost!W29/E41,0)</f>
        <v>0.9300807820411704</v>
      </c>
      <c r="H41" s="27">
        <f>IFERROR(Parts_Cost!X29/E41,0)</f>
        <v>0.9300807820411704</v>
      </c>
      <c r="I41" s="27">
        <f>IFERROR(Parts_Cost!Y29/E41,0)</f>
        <v>0.65805542542539763</v>
      </c>
    </row>
    <row r="43" spans="2:9" x14ac:dyDescent="0.3">
      <c r="B43" s="9" t="s">
        <v>1</v>
      </c>
      <c r="C43" s="20"/>
      <c r="D43" s="20">
        <f>SUM(D17:D42)</f>
        <v>147</v>
      </c>
      <c r="E43" s="20">
        <f>SUM(E17:E42)</f>
        <v>146</v>
      </c>
      <c r="F43" s="23">
        <f>Nestings_Cost!$C$20</f>
        <v>4.4094902858796296E-2</v>
      </c>
      <c r="G43" s="6">
        <f>Nestings_Cost!$C$62</f>
        <v>64.744</v>
      </c>
      <c r="H43" s="6">
        <f>Nestings_Cost!$C$63</f>
        <v>64.744</v>
      </c>
      <c r="I43" s="6">
        <f>Nestings_Cost!$C$64</f>
        <v>45.808000000000007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2:I64"/>
  <sheetViews>
    <sheetView workbookViewId="0"/>
  </sheetViews>
  <sheetFormatPr defaultColWidth="11.5546875" defaultRowHeight="14.4" x14ac:dyDescent="0.3"/>
  <cols>
    <col min="2" max="2" width="34.77734375" customWidth="1"/>
  </cols>
  <sheetData>
    <row r="2" spans="1:9" x14ac:dyDescent="0.3">
      <c r="B2" s="17" t="s">
        <v>2</v>
      </c>
      <c r="C2" s="21" t="s">
        <v>1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</row>
    <row r="3" spans="1:9" x14ac:dyDescent="0.3">
      <c r="B3" s="8" t="s">
        <v>3</v>
      </c>
      <c r="C3" s="13"/>
      <c r="D3" s="21">
        <v>38034</v>
      </c>
      <c r="E3" s="21">
        <v>38033</v>
      </c>
      <c r="F3" s="21">
        <v>38038</v>
      </c>
      <c r="G3" s="21">
        <v>38037</v>
      </c>
      <c r="H3" s="21">
        <v>38036</v>
      </c>
      <c r="I3" s="21">
        <v>38035</v>
      </c>
    </row>
    <row r="4" spans="1:9" ht="56.1" customHeight="1" x14ac:dyDescent="0.3">
      <c r="B4" s="15" t="s">
        <v>4</v>
      </c>
      <c r="C4" s="13"/>
      <c r="D4" s="22"/>
      <c r="E4" s="22"/>
      <c r="F4" s="22"/>
      <c r="G4" s="22"/>
      <c r="H4" s="22"/>
      <c r="I4" s="22"/>
    </row>
    <row r="5" spans="1:9" x14ac:dyDescent="0.3">
      <c r="B5" s="8" t="s">
        <v>5</v>
      </c>
      <c r="C5" s="3">
        <f>SUM(D5:J5)</f>
        <v>6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</row>
    <row r="6" spans="1:9" x14ac:dyDescent="0.3">
      <c r="B6" s="1"/>
    </row>
    <row r="7" spans="1:9" x14ac:dyDescent="0.3">
      <c r="A7" s="1"/>
      <c r="B7" s="16" t="s">
        <v>6</v>
      </c>
      <c r="C7" s="4">
        <f t="shared" ref="C7:C12" si="0">SUM(D7:J7)</f>
        <v>64.744</v>
      </c>
      <c r="D7" s="5">
        <v>0.32400000000000001</v>
      </c>
      <c r="E7" s="5">
        <v>0.495</v>
      </c>
      <c r="F7" s="5">
        <v>26.847000000000001</v>
      </c>
      <c r="G7" s="5">
        <v>20.731999999999999</v>
      </c>
      <c r="H7" s="5">
        <v>3.4609999999999999</v>
      </c>
      <c r="I7" s="5">
        <v>12.885</v>
      </c>
    </row>
    <row r="8" spans="1:9" x14ac:dyDescent="0.3">
      <c r="B8" s="8" t="s">
        <v>7</v>
      </c>
      <c r="C8" s="4">
        <f t="shared" si="0"/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</row>
    <row r="9" spans="1:9" x14ac:dyDescent="0.3">
      <c r="B9" s="8" t="s">
        <v>8</v>
      </c>
      <c r="C9" s="4">
        <f t="shared" si="0"/>
        <v>18.936</v>
      </c>
      <c r="D9" s="5">
        <v>0.14299999999999999</v>
      </c>
      <c r="E9" s="5">
        <v>0.186</v>
      </c>
      <c r="F9" s="5">
        <v>3.2629999999999999</v>
      </c>
      <c r="G9" s="5">
        <v>5.0579999999999998</v>
      </c>
      <c r="H9" s="5">
        <v>1.7929999999999999</v>
      </c>
      <c r="I9" s="5">
        <v>8.4930000000000003</v>
      </c>
    </row>
    <row r="10" spans="1:9" x14ac:dyDescent="0.3">
      <c r="B10" s="8" t="s">
        <v>9</v>
      </c>
      <c r="C10" s="4">
        <f t="shared" si="0"/>
        <v>64.744</v>
      </c>
      <c r="D10" s="4">
        <f>D7*D5</f>
        <v>0.32400000000000001</v>
      </c>
      <c r="E10" s="4">
        <f>E7*E5</f>
        <v>0.495</v>
      </c>
      <c r="F10" s="4">
        <f>F7*F5</f>
        <v>26.847000000000001</v>
      </c>
      <c r="G10" s="4">
        <f>G7*G5</f>
        <v>20.731999999999999</v>
      </c>
      <c r="H10" s="4">
        <f>H7*H5</f>
        <v>3.4609999999999999</v>
      </c>
      <c r="I10" s="4">
        <f>I7*I5</f>
        <v>12.885</v>
      </c>
    </row>
    <row r="11" spans="1:9" x14ac:dyDescent="0.3">
      <c r="B11" s="8" t="s">
        <v>10</v>
      </c>
      <c r="C11" s="4">
        <f t="shared" si="0"/>
        <v>0</v>
      </c>
      <c r="D11" s="4">
        <f>D8*D5</f>
        <v>0</v>
      </c>
      <c r="E11" s="4">
        <f>E8*E5</f>
        <v>0</v>
      </c>
      <c r="F11" s="4">
        <f>F8*F5</f>
        <v>0</v>
      </c>
      <c r="G11" s="4">
        <f>G8*G5</f>
        <v>0</v>
      </c>
      <c r="H11" s="4">
        <f>H8*H5</f>
        <v>0</v>
      </c>
      <c r="I11" s="4">
        <f>I8*I5</f>
        <v>0</v>
      </c>
    </row>
    <row r="12" spans="1:9" x14ac:dyDescent="0.3">
      <c r="B12" s="8" t="s">
        <v>11</v>
      </c>
      <c r="C12" s="4">
        <f t="shared" si="0"/>
        <v>18.936</v>
      </c>
      <c r="D12" s="4">
        <f>D9*D5</f>
        <v>0.14299999999999999</v>
      </c>
      <c r="E12" s="4">
        <f>E9*E5</f>
        <v>0.186</v>
      </c>
      <c r="F12" s="4">
        <f>F9*F5</f>
        <v>3.2629999999999999</v>
      </c>
      <c r="G12" s="4">
        <f>G9*G5</f>
        <v>5.0579999999999998</v>
      </c>
      <c r="H12" s="4">
        <f>H9*H5</f>
        <v>1.7929999999999999</v>
      </c>
      <c r="I12" s="4">
        <f>I9*I5</f>
        <v>8.4930000000000003</v>
      </c>
    </row>
    <row r="13" spans="1:9" x14ac:dyDescent="0.3">
      <c r="B13" s="1"/>
    </row>
    <row r="14" spans="1:9" x14ac:dyDescent="0.3">
      <c r="B14" s="8" t="s">
        <v>12</v>
      </c>
      <c r="C14" s="4">
        <f>IFERROR(((C31-C32)/(C11*General!$C$2))*100,0)</f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</row>
    <row r="15" spans="1:9" x14ac:dyDescent="0.3">
      <c r="B15" s="8" t="s">
        <v>13</v>
      </c>
      <c r="C15" s="4">
        <f>IFERROR(((C32-C33)/(C12*General!$C$2))*100,0)</f>
        <v>99.999999999999972</v>
      </c>
      <c r="D15" s="5">
        <v>100</v>
      </c>
      <c r="E15" s="5">
        <v>100</v>
      </c>
      <c r="F15" s="5">
        <v>100</v>
      </c>
      <c r="G15" s="5">
        <v>100</v>
      </c>
      <c r="H15" s="5">
        <v>100</v>
      </c>
      <c r="I15" s="5">
        <v>100</v>
      </c>
    </row>
    <row r="16" spans="1:9" x14ac:dyDescent="0.3">
      <c r="B16" s="8" t="s">
        <v>14</v>
      </c>
      <c r="C16" s="4">
        <f>SUM(D16:J16)</f>
        <v>64.744</v>
      </c>
      <c r="D16" s="4">
        <f>D10*D17</f>
        <v>0.32400000000000001</v>
      </c>
      <c r="E16" s="4">
        <f>E10*E17</f>
        <v>0.495</v>
      </c>
      <c r="F16" s="4">
        <f>F10*F17</f>
        <v>26.847000000000001</v>
      </c>
      <c r="G16" s="4">
        <f>G10*G17</f>
        <v>20.731999999999999</v>
      </c>
      <c r="H16" s="4">
        <f>H10*H17</f>
        <v>3.4609999999999999</v>
      </c>
      <c r="I16" s="4">
        <f>I10*I17</f>
        <v>12.885</v>
      </c>
    </row>
    <row r="17" spans="2:9" x14ac:dyDescent="0.3">
      <c r="B17" s="10" t="s">
        <v>15</v>
      </c>
      <c r="C17" s="6">
        <f>IFERROR(ROUND(C16/C10,3),0)</f>
        <v>1</v>
      </c>
      <c r="D17" s="5">
        <v>1</v>
      </c>
      <c r="E17" s="5">
        <v>1</v>
      </c>
      <c r="F17" s="5">
        <v>1</v>
      </c>
      <c r="G17" s="5">
        <v>1</v>
      </c>
      <c r="H17" s="5">
        <v>1</v>
      </c>
      <c r="I17" s="5">
        <v>1</v>
      </c>
    </row>
    <row r="18" spans="2:9" x14ac:dyDescent="0.3">
      <c r="B18" s="1"/>
      <c r="D18" s="2"/>
      <c r="E18" s="2"/>
      <c r="F18" s="2"/>
      <c r="G18" s="2"/>
      <c r="H18" s="2"/>
      <c r="I18" s="2"/>
    </row>
    <row r="19" spans="2:9" x14ac:dyDescent="0.3">
      <c r="B19" s="8" t="s">
        <v>16</v>
      </c>
      <c r="C19" s="24">
        <f>SUM(D19:J19)</f>
        <v>4.4094902858796296E-2</v>
      </c>
      <c r="D19" s="25">
        <v>3.9142673611111114E-4</v>
      </c>
      <c r="E19" s="25">
        <v>1.4766876157407407E-3</v>
      </c>
      <c r="F19" s="25">
        <v>1.8106591932870369E-2</v>
      </c>
      <c r="G19" s="25">
        <v>1.3407771446759259E-2</v>
      </c>
      <c r="H19" s="25">
        <v>5.451330405092593E-3</v>
      </c>
      <c r="I19" s="25">
        <v>5.2610947222222221E-3</v>
      </c>
    </row>
    <row r="20" spans="2:9" x14ac:dyDescent="0.3">
      <c r="B20" s="10" t="s">
        <v>17</v>
      </c>
      <c r="C20" s="23">
        <f>SUM(D20:J20)</f>
        <v>4.4094902858796296E-2</v>
      </c>
      <c r="D20" s="24">
        <f>D19*D5</f>
        <v>3.9142673611111114E-4</v>
      </c>
      <c r="E20" s="24">
        <f>E19*E5</f>
        <v>1.4766876157407407E-3</v>
      </c>
      <c r="F20" s="24">
        <f>F19*F5</f>
        <v>1.8106591932870369E-2</v>
      </c>
      <c r="G20" s="24">
        <f>G19*G5</f>
        <v>1.3407771446759259E-2</v>
      </c>
      <c r="H20" s="24">
        <f>H19*H5</f>
        <v>5.451330405092593E-3</v>
      </c>
      <c r="I20" s="24">
        <f>I19*I5</f>
        <v>5.2610947222222221E-3</v>
      </c>
    </row>
    <row r="21" spans="2:9" x14ac:dyDescent="0.3">
      <c r="B21" s="1"/>
      <c r="D21" s="2"/>
      <c r="E21" s="2"/>
      <c r="F21" s="2"/>
      <c r="G21" s="2"/>
      <c r="H21" s="2"/>
      <c r="I21" s="2"/>
    </row>
    <row r="22" spans="2:9" x14ac:dyDescent="0.3">
      <c r="B22" s="8" t="s">
        <v>18</v>
      </c>
      <c r="C22" s="4">
        <f>SUM(D22:J22)</f>
        <v>0</v>
      </c>
      <c r="D22" s="4">
        <f>(D20*24)*D23</f>
        <v>0</v>
      </c>
      <c r="E22" s="4">
        <f>(E20*24)*E23</f>
        <v>0</v>
      </c>
      <c r="F22" s="4">
        <f>(F20*24)*F23</f>
        <v>0</v>
      </c>
      <c r="G22" s="4">
        <f>(G20*24)*G23</f>
        <v>0</v>
      </c>
      <c r="H22" s="4">
        <f>(H20*24)*H23</f>
        <v>0</v>
      </c>
      <c r="I22" s="4">
        <f>(I20*24)*I23</f>
        <v>0</v>
      </c>
    </row>
    <row r="23" spans="2:9" x14ac:dyDescent="0.3">
      <c r="B23" s="10" t="s">
        <v>19</v>
      </c>
      <c r="C23" s="6">
        <f>IFERROR(ROUND(C22/(C20*24),3),0)</f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</row>
    <row r="24" spans="2:9" x14ac:dyDescent="0.3">
      <c r="B24" s="1"/>
      <c r="C24" s="2"/>
      <c r="D24" s="2"/>
      <c r="E24" s="2"/>
      <c r="F24" s="2"/>
      <c r="G24" s="2"/>
      <c r="H24" s="2"/>
      <c r="I24" s="2"/>
    </row>
    <row r="25" spans="2:9" x14ac:dyDescent="0.3">
      <c r="B25" s="8" t="s">
        <v>20</v>
      </c>
      <c r="C25" s="4">
        <f>SUM(D25:J25)</f>
        <v>0</v>
      </c>
      <c r="D25" s="4">
        <f>(D20*24)*D26</f>
        <v>0</v>
      </c>
      <c r="E25" s="4">
        <f>(E20*24)*E26</f>
        <v>0</v>
      </c>
      <c r="F25" s="4">
        <f>(F20*24)*F26</f>
        <v>0</v>
      </c>
      <c r="G25" s="4">
        <f>(G20*24)*G26</f>
        <v>0</v>
      </c>
      <c r="H25" s="4">
        <f>(H20*24)*H26</f>
        <v>0</v>
      </c>
      <c r="I25" s="4">
        <f>(I20*24)*I26</f>
        <v>0</v>
      </c>
    </row>
    <row r="26" spans="2:9" x14ac:dyDescent="0.3">
      <c r="B26" s="10" t="s">
        <v>21</v>
      </c>
      <c r="C26" s="6">
        <f>IFERROR(ROUND(C25/(C20*24),3),0)</f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</row>
    <row r="27" spans="2:9" x14ac:dyDescent="0.3">
      <c r="B27" s="1"/>
      <c r="C27" s="2"/>
      <c r="D27" s="2"/>
      <c r="E27" s="2"/>
      <c r="F27" s="2"/>
      <c r="G27" s="2"/>
      <c r="H27" s="2"/>
      <c r="I27" s="2"/>
    </row>
    <row r="28" spans="2:9" x14ac:dyDescent="0.3">
      <c r="B28" s="8" t="s">
        <v>22</v>
      </c>
      <c r="C28" s="4">
        <f>SUM(D28:J28)</f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</row>
    <row r="29" spans="2:9" x14ac:dyDescent="0.3">
      <c r="B29" s="10" t="s">
        <v>23</v>
      </c>
      <c r="C29" s="4">
        <f>SUM(D29:J29)</f>
        <v>0</v>
      </c>
      <c r="D29" s="4">
        <f>D28*D5</f>
        <v>0</v>
      </c>
      <c r="E29" s="4">
        <f>E28*E5</f>
        <v>0</v>
      </c>
      <c r="F29" s="4">
        <f>F28*F5</f>
        <v>0</v>
      </c>
      <c r="G29" s="4">
        <f>G28*G5</f>
        <v>0</v>
      </c>
      <c r="H29" s="4">
        <f>H28*H5</f>
        <v>0</v>
      </c>
      <c r="I29" s="4">
        <f>I28*I5</f>
        <v>0</v>
      </c>
    </row>
    <row r="30" spans="2:9" x14ac:dyDescent="0.3">
      <c r="B30" s="1"/>
      <c r="C30" s="2"/>
      <c r="D30" s="2"/>
      <c r="E30" s="2"/>
      <c r="F30" s="2"/>
      <c r="G30" s="2"/>
      <c r="H30" s="2"/>
      <c r="I30" s="2"/>
    </row>
    <row r="31" spans="2:9" x14ac:dyDescent="0.3">
      <c r="B31" s="16" t="s">
        <v>24</v>
      </c>
      <c r="C31" s="4">
        <f t="shared" ref="C31:C36" si="1">SUM(D31:J31)</f>
        <v>64.744</v>
      </c>
      <c r="D31" s="4">
        <f>D10*D17</f>
        <v>0.32400000000000001</v>
      </c>
      <c r="E31" s="4">
        <f>E10*E17</f>
        <v>0.495</v>
      </c>
      <c r="F31" s="4">
        <f>F10*F17</f>
        <v>26.847000000000001</v>
      </c>
      <c r="G31" s="4">
        <f>G10*G17</f>
        <v>20.731999999999999</v>
      </c>
      <c r="H31" s="4">
        <f>H10*H17</f>
        <v>3.4609999999999999</v>
      </c>
      <c r="I31" s="4">
        <f>I10*I17</f>
        <v>12.885</v>
      </c>
    </row>
    <row r="32" spans="2:9" x14ac:dyDescent="0.3">
      <c r="B32" s="8" t="s">
        <v>25</v>
      </c>
      <c r="C32" s="4">
        <f t="shared" si="1"/>
        <v>64.744</v>
      </c>
      <c r="D32" s="4">
        <f>D31-IFERROR((D11*(D17*D14/100)),0)</f>
        <v>0.32400000000000001</v>
      </c>
      <c r="E32" s="4">
        <f>E31-IFERROR((E11*(E17*E14/100)),0)</f>
        <v>0.495</v>
      </c>
      <c r="F32" s="4">
        <f>F31-IFERROR((F11*(F17*F14/100)),0)</f>
        <v>26.847000000000001</v>
      </c>
      <c r="G32" s="4">
        <f>G31-IFERROR((G11*(G17*G14/100)),0)</f>
        <v>20.731999999999999</v>
      </c>
      <c r="H32" s="4">
        <f>H31-IFERROR((H11*(H17*H14/100)),0)</f>
        <v>3.4609999999999999</v>
      </c>
      <c r="I32" s="4">
        <f>I31-IFERROR((I11*(I17*I14/100)),0)</f>
        <v>12.885</v>
      </c>
    </row>
    <row r="33" spans="2:9" x14ac:dyDescent="0.3">
      <c r="B33" s="8" t="s">
        <v>26</v>
      </c>
      <c r="C33" s="4">
        <f t="shared" si="1"/>
        <v>45.808000000000007</v>
      </c>
      <c r="D33" s="4">
        <f>D32-IFERROR((D12*(D17*D15/100)),0)</f>
        <v>0.18100000000000002</v>
      </c>
      <c r="E33" s="4">
        <f>E32-IFERROR((E12*(E17*E15/100)),0)</f>
        <v>0.309</v>
      </c>
      <c r="F33" s="4">
        <f>F32-IFERROR((F12*(F17*F15/100)),0)</f>
        <v>23.584000000000003</v>
      </c>
      <c r="G33" s="4">
        <f>G32-IFERROR((G12*(G17*G15/100)),0)</f>
        <v>15.673999999999999</v>
      </c>
      <c r="H33" s="4">
        <f>H32-IFERROR((H12*(H17*H15/100)),0)</f>
        <v>1.6679999999999999</v>
      </c>
      <c r="I33" s="4">
        <f>I32-IFERROR((I12*(I17*I15/100)),0)</f>
        <v>4.3919999999999995</v>
      </c>
    </row>
    <row r="34" spans="2:9" x14ac:dyDescent="0.3">
      <c r="B34" s="8" t="s">
        <v>18</v>
      </c>
      <c r="C34" s="4">
        <f t="shared" si="1"/>
        <v>0</v>
      </c>
      <c r="D34" s="4">
        <f>(D20*24)*General!$C$4</f>
        <v>0</v>
      </c>
      <c r="E34" s="4">
        <f>(E20*24)*General!$C$4</f>
        <v>0</v>
      </c>
      <c r="F34" s="4">
        <f>(F20*24)*General!$C$4</f>
        <v>0</v>
      </c>
      <c r="G34" s="4">
        <f>(G20*24)*General!$C$4</f>
        <v>0</v>
      </c>
      <c r="H34" s="4">
        <f>(H20*24)*General!$C$4</f>
        <v>0</v>
      </c>
      <c r="I34" s="4">
        <f>(I20*24)*General!$C$4</f>
        <v>0</v>
      </c>
    </row>
    <row r="35" spans="2:9" x14ac:dyDescent="0.3">
      <c r="B35" s="8" t="s">
        <v>20</v>
      </c>
      <c r="C35" s="4">
        <f t="shared" si="1"/>
        <v>0</v>
      </c>
      <c r="D35" s="4">
        <f>(D20*24)*General!$C$5</f>
        <v>0</v>
      </c>
      <c r="E35" s="4">
        <f>(E20*24)*General!$C$5</f>
        <v>0</v>
      </c>
      <c r="F35" s="4">
        <f>(F20*24)*General!$C$5</f>
        <v>0</v>
      </c>
      <c r="G35" s="4">
        <f>(G20*24)*General!$C$5</f>
        <v>0</v>
      </c>
      <c r="H35" s="4">
        <f>(H20*24)*General!$C$5</f>
        <v>0</v>
      </c>
      <c r="I35" s="4">
        <f>(I20*24)*General!$C$5</f>
        <v>0</v>
      </c>
    </row>
    <row r="36" spans="2:9" x14ac:dyDescent="0.3">
      <c r="B36" s="8" t="s">
        <v>22</v>
      </c>
      <c r="C36" s="4">
        <f t="shared" si="1"/>
        <v>0</v>
      </c>
      <c r="D36" s="4">
        <f>D29</f>
        <v>0</v>
      </c>
      <c r="E36" s="4">
        <f>E29</f>
        <v>0</v>
      </c>
      <c r="F36" s="4">
        <f>F29</f>
        <v>0</v>
      </c>
      <c r="G36" s="4">
        <f>G29</f>
        <v>0</v>
      </c>
      <c r="H36" s="4">
        <f>H29</f>
        <v>0</v>
      </c>
      <c r="I36" s="4">
        <f>I29</f>
        <v>0</v>
      </c>
    </row>
    <row r="37" spans="2:9" x14ac:dyDescent="0.3">
      <c r="B37" s="1"/>
      <c r="D37" s="2"/>
      <c r="E37" s="2"/>
      <c r="F37" s="2"/>
      <c r="G37" s="2"/>
      <c r="H37" s="2"/>
      <c r="I37" s="2"/>
    </row>
    <row r="38" spans="2:9" x14ac:dyDescent="0.3">
      <c r="B38" s="10" t="s">
        <v>27</v>
      </c>
      <c r="C38" s="4">
        <f>SUM(D38:J38)</f>
        <v>64.744</v>
      </c>
      <c r="D38" s="4">
        <f>D31+D34+D35+D36</f>
        <v>0.32400000000000001</v>
      </c>
      <c r="E38" s="4">
        <f>E31+E34+E35+E36</f>
        <v>0.495</v>
      </c>
      <c r="F38" s="4">
        <f>F31+F34+F35+F36</f>
        <v>26.847000000000001</v>
      </c>
      <c r="G38" s="4">
        <f>G31+G34+G35+G36</f>
        <v>20.731999999999999</v>
      </c>
      <c r="H38" s="4">
        <f>H31+H34+H35+H36</f>
        <v>3.4609999999999999</v>
      </c>
      <c r="I38" s="4">
        <f>I31+I34+I35+I36</f>
        <v>12.885</v>
      </c>
    </row>
    <row r="39" spans="2:9" x14ac:dyDescent="0.3">
      <c r="B39" s="10" t="s">
        <v>28</v>
      </c>
      <c r="C39" s="4">
        <f>SUM(D39:J39)</f>
        <v>64.744</v>
      </c>
      <c r="D39" s="4">
        <f>D32+D34+D35+D36</f>
        <v>0.32400000000000001</v>
      </c>
      <c r="E39" s="4">
        <f>E32+E34+E35+E36</f>
        <v>0.495</v>
      </c>
      <c r="F39" s="4">
        <f>F32+F34+F35+F36</f>
        <v>26.847000000000001</v>
      </c>
      <c r="G39" s="4">
        <f>G32+G34+G35+G36</f>
        <v>20.731999999999999</v>
      </c>
      <c r="H39" s="4">
        <f>H32+H34+H35+H36</f>
        <v>3.4609999999999999</v>
      </c>
      <c r="I39" s="4">
        <f>I32+I34+I35+I36</f>
        <v>12.885</v>
      </c>
    </row>
    <row r="40" spans="2:9" x14ac:dyDescent="0.3">
      <c r="B40" s="10" t="s">
        <v>29</v>
      </c>
      <c r="C40" s="4">
        <f>SUM(D40:J40)</f>
        <v>45.808000000000007</v>
      </c>
      <c r="D40" s="4">
        <f>D33+D34+D35+D36</f>
        <v>0.18100000000000002</v>
      </c>
      <c r="E40" s="4">
        <f>E33+E34+E35+E36</f>
        <v>0.309</v>
      </c>
      <c r="F40" s="4">
        <f>F33+F34+F35+F36</f>
        <v>23.584000000000003</v>
      </c>
      <c r="G40" s="4">
        <f>G33+G34+G35+G36</f>
        <v>15.673999999999999</v>
      </c>
      <c r="H40" s="4">
        <f>H33+H34+H35+H36</f>
        <v>1.6679999999999999</v>
      </c>
      <c r="I40" s="4">
        <f>I33+I34+I35+I36</f>
        <v>4.3919999999999995</v>
      </c>
    </row>
    <row r="41" spans="2:9" x14ac:dyDescent="0.3">
      <c r="B41" s="1"/>
      <c r="C41" s="2"/>
      <c r="D41" s="2"/>
      <c r="E41" s="2"/>
      <c r="F41" s="2"/>
      <c r="G41" s="2"/>
      <c r="H41" s="2"/>
      <c r="I41" s="2"/>
    </row>
    <row r="42" spans="2:9" x14ac:dyDescent="0.3">
      <c r="B42" s="16" t="s">
        <v>30</v>
      </c>
      <c r="C42" s="4">
        <f t="shared" ref="C42:C47" si="2">SUM(D42:J42)</f>
        <v>0</v>
      </c>
      <c r="D42" s="4">
        <f>IFERROR(D31*General!$C$8/100,0)</f>
        <v>0</v>
      </c>
      <c r="E42" s="4">
        <f>IFERROR(E31*General!$C$8/100,0)</f>
        <v>0</v>
      </c>
      <c r="F42" s="4">
        <f>IFERROR(F31*General!$C$8/100,0)</f>
        <v>0</v>
      </c>
      <c r="G42" s="4">
        <f>IFERROR(G31*General!$C$8/100,0)</f>
        <v>0</v>
      </c>
      <c r="H42" s="4">
        <f>IFERROR(H31*General!$C$8/100,0)</f>
        <v>0</v>
      </c>
      <c r="I42" s="4">
        <f>IFERROR(I31*General!$C$8/100,0)</f>
        <v>0</v>
      </c>
    </row>
    <row r="43" spans="2:9" x14ac:dyDescent="0.3">
      <c r="B43" s="16" t="s">
        <v>31</v>
      </c>
      <c r="C43" s="4">
        <f t="shared" si="2"/>
        <v>0</v>
      </c>
      <c r="D43" s="4">
        <f>IFERROR(D32*General!$C$8/100,0)</f>
        <v>0</v>
      </c>
      <c r="E43" s="4">
        <f>IFERROR(E32*General!$C$8/100,0)</f>
        <v>0</v>
      </c>
      <c r="F43" s="4">
        <f>IFERROR(F32*General!$C$8/100,0)</f>
        <v>0</v>
      </c>
      <c r="G43" s="4">
        <f>IFERROR(G32*General!$C$8/100,0)</f>
        <v>0</v>
      </c>
      <c r="H43" s="4">
        <f>IFERROR(H32*General!$C$8/100,0)</f>
        <v>0</v>
      </c>
      <c r="I43" s="4">
        <f>IFERROR(I32*General!$C$8/100,0)</f>
        <v>0</v>
      </c>
    </row>
    <row r="44" spans="2:9" x14ac:dyDescent="0.3">
      <c r="B44" s="16" t="s">
        <v>32</v>
      </c>
      <c r="C44" s="4">
        <f t="shared" si="2"/>
        <v>0</v>
      </c>
      <c r="D44" s="4">
        <f>IFERROR(D33*General!$C$8/100,0)</f>
        <v>0</v>
      </c>
      <c r="E44" s="4">
        <f>IFERROR(E33*General!$C$8/100,0)</f>
        <v>0</v>
      </c>
      <c r="F44" s="4">
        <f>IFERROR(F33*General!$C$8/100,0)</f>
        <v>0</v>
      </c>
      <c r="G44" s="4">
        <f>IFERROR(G33*General!$C$8/100,0)</f>
        <v>0</v>
      </c>
      <c r="H44" s="4">
        <f>IFERROR(H33*General!$C$8/100,0)</f>
        <v>0</v>
      </c>
      <c r="I44" s="4">
        <f>IFERROR(I33*General!$C$8/100,0)</f>
        <v>0</v>
      </c>
    </row>
    <row r="45" spans="2:9" x14ac:dyDescent="0.3">
      <c r="B45" s="16" t="s">
        <v>33</v>
      </c>
      <c r="C45" s="4">
        <f t="shared" si="2"/>
        <v>0</v>
      </c>
      <c r="D45" s="4">
        <f>IFERROR(D34*General!$C$9/100,0)</f>
        <v>0</v>
      </c>
      <c r="E45" s="4">
        <f>IFERROR(E34*General!$C$9/100,0)</f>
        <v>0</v>
      </c>
      <c r="F45" s="4">
        <f>IFERROR(F34*General!$C$9/100,0)</f>
        <v>0</v>
      </c>
      <c r="G45" s="4">
        <f>IFERROR(G34*General!$C$9/100,0)</f>
        <v>0</v>
      </c>
      <c r="H45" s="4">
        <f>IFERROR(H34*General!$C$9/100,0)</f>
        <v>0</v>
      </c>
      <c r="I45" s="4">
        <f>IFERROR(I34*General!$C$9/100,0)</f>
        <v>0</v>
      </c>
    </row>
    <row r="46" spans="2:9" x14ac:dyDescent="0.3">
      <c r="B46" s="16" t="s">
        <v>34</v>
      </c>
      <c r="C46" s="4">
        <f t="shared" si="2"/>
        <v>0</v>
      </c>
      <c r="D46" s="4">
        <f>IFERROR(D35*General!$C$10/100,0)</f>
        <v>0</v>
      </c>
      <c r="E46" s="4">
        <f>IFERROR(E35*General!$C$10/100,0)</f>
        <v>0</v>
      </c>
      <c r="F46" s="4">
        <f>IFERROR(F35*General!$C$10/100,0)</f>
        <v>0</v>
      </c>
      <c r="G46" s="4">
        <f>IFERROR(G35*General!$C$10/100,0)</f>
        <v>0</v>
      </c>
      <c r="H46" s="4">
        <f>IFERROR(H35*General!$C$10/100,0)</f>
        <v>0</v>
      </c>
      <c r="I46" s="4">
        <f>IFERROR(I35*General!$C$10/100,0)</f>
        <v>0</v>
      </c>
    </row>
    <row r="47" spans="2:9" x14ac:dyDescent="0.3">
      <c r="B47" s="16" t="s">
        <v>35</v>
      </c>
      <c r="C47" s="4">
        <f t="shared" si="2"/>
        <v>0</v>
      </c>
      <c r="D47" s="4">
        <f>IFERROR(D36*General!$C$11/100,0)</f>
        <v>0</v>
      </c>
      <c r="E47" s="4">
        <f>IFERROR(E36*General!$C$11/100,0)</f>
        <v>0</v>
      </c>
      <c r="F47" s="4">
        <f>IFERROR(F36*General!$C$11/100,0)</f>
        <v>0</v>
      </c>
      <c r="G47" s="4">
        <f>IFERROR(G36*General!$C$11/100,0)</f>
        <v>0</v>
      </c>
      <c r="H47" s="4">
        <f>IFERROR(H36*General!$C$11/100,0)</f>
        <v>0</v>
      </c>
      <c r="I47" s="4">
        <f>IFERROR(I36*General!$C$11/100,0)</f>
        <v>0</v>
      </c>
    </row>
    <row r="48" spans="2:9" x14ac:dyDescent="0.3">
      <c r="B48" s="1"/>
      <c r="C48" s="2"/>
      <c r="D48" s="2"/>
      <c r="E48" s="2"/>
      <c r="F48" s="2"/>
      <c r="G48" s="2"/>
      <c r="H48" s="2"/>
      <c r="I48" s="2"/>
    </row>
    <row r="49" spans="2:9" x14ac:dyDescent="0.3">
      <c r="B49" s="17" t="s">
        <v>36</v>
      </c>
      <c r="C49" s="4">
        <f>SUM(D49:J49)</f>
        <v>0</v>
      </c>
      <c r="D49" s="4">
        <f>D42+D45+D46+D47</f>
        <v>0</v>
      </c>
      <c r="E49" s="4">
        <f>E42+E45+E46+E47</f>
        <v>0</v>
      </c>
      <c r="F49" s="4">
        <f>F42+F45+F46+F47</f>
        <v>0</v>
      </c>
      <c r="G49" s="4">
        <f>G42+G45+G46+G47</f>
        <v>0</v>
      </c>
      <c r="H49" s="4">
        <f>H42+H45+H46+H47</f>
        <v>0</v>
      </c>
      <c r="I49" s="4">
        <f>I42+I45+I46+I47</f>
        <v>0</v>
      </c>
    </row>
    <row r="50" spans="2:9" x14ac:dyDescent="0.3">
      <c r="B50" s="17" t="s">
        <v>37</v>
      </c>
      <c r="C50" s="4">
        <f>SUM(D50:J50)</f>
        <v>0</v>
      </c>
      <c r="D50" s="4">
        <f>D43+D45+D46+D47</f>
        <v>0</v>
      </c>
      <c r="E50" s="4">
        <f>E43+E45+E46+E47</f>
        <v>0</v>
      </c>
      <c r="F50" s="4">
        <f>F43+F45+F46+F47</f>
        <v>0</v>
      </c>
      <c r="G50" s="4">
        <f>G43+G45+G46+G47</f>
        <v>0</v>
      </c>
      <c r="H50" s="4">
        <f>H43+H45+H46+H47</f>
        <v>0</v>
      </c>
      <c r="I50" s="4">
        <f>I43+I45+I46+I47</f>
        <v>0</v>
      </c>
    </row>
    <row r="51" spans="2:9" x14ac:dyDescent="0.3">
      <c r="B51" s="17" t="s">
        <v>38</v>
      </c>
      <c r="C51" s="4">
        <f>SUM(D51:J51)</f>
        <v>0</v>
      </c>
      <c r="D51" s="4">
        <f>D44+D45+D46+D47</f>
        <v>0</v>
      </c>
      <c r="E51" s="4">
        <f>E44+E45+E46+E47</f>
        <v>0</v>
      </c>
      <c r="F51" s="4">
        <f>F44+F45+F46+F47</f>
        <v>0</v>
      </c>
      <c r="G51" s="4">
        <f>G44+G45+G46+G47</f>
        <v>0</v>
      </c>
      <c r="H51" s="4">
        <f>H44+H45+H46+H47</f>
        <v>0</v>
      </c>
      <c r="I51" s="4">
        <f>I44+I45+I46+I47</f>
        <v>0</v>
      </c>
    </row>
    <row r="52" spans="2:9" x14ac:dyDescent="0.3">
      <c r="B52" s="1"/>
      <c r="D52" s="2"/>
      <c r="E52" s="2"/>
      <c r="F52" s="2"/>
      <c r="G52" s="2"/>
      <c r="H52" s="2"/>
      <c r="I52" s="2"/>
    </row>
    <row r="53" spans="2:9" x14ac:dyDescent="0.3">
      <c r="B53" s="10" t="s">
        <v>0</v>
      </c>
      <c r="C53" s="6">
        <f>IFERROR((C44+C45+C46+C47)*100/(C33+C34+C35+C36),0)</f>
        <v>0</v>
      </c>
      <c r="D53" s="4">
        <f>IFERROR((D44+D45+D46+D47)*100/(D33+D34+D35+D36),0)</f>
        <v>0</v>
      </c>
      <c r="E53" s="4">
        <f>IFERROR((E44+E45+E46+E47)*100/(E33+E34+E35+E36),0)</f>
        <v>0</v>
      </c>
      <c r="F53" s="4">
        <f>IFERROR((F44+F45+F46+F47)*100/(F33+F34+F35+F36),0)</f>
        <v>0</v>
      </c>
      <c r="G53" s="4">
        <f>IFERROR((G44+G45+G46+G47)*100/(G33+G34+G35+G36),0)</f>
        <v>0</v>
      </c>
      <c r="H53" s="4">
        <f>IFERROR((H44+H45+H46+H47)*100/(H33+H34+H35+H36),0)</f>
        <v>0</v>
      </c>
      <c r="I53" s="4">
        <f>IFERROR((I44+I45+I46+I47)*100/(I33+I34+I35+I36),0)</f>
        <v>0</v>
      </c>
    </row>
    <row r="54" spans="2:9" x14ac:dyDescent="0.3">
      <c r="B54" s="1"/>
      <c r="D54" s="2"/>
      <c r="E54" s="2"/>
      <c r="F54" s="2"/>
      <c r="G54" s="2"/>
      <c r="H54" s="2"/>
      <c r="I54" s="2"/>
    </row>
    <row r="55" spans="2:9" x14ac:dyDescent="0.3">
      <c r="B55" s="11" t="s">
        <v>24</v>
      </c>
      <c r="C55" s="6">
        <f t="shared" ref="C55:C60" si="3">SUM(D55:J55)</f>
        <v>64.744</v>
      </c>
      <c r="D55" s="6">
        <f t="shared" ref="D55:E60" si="4">D31+D42</f>
        <v>0.32400000000000001</v>
      </c>
      <c r="E55" s="6">
        <f t="shared" ref="E55:I55" si="5">E31+E42</f>
        <v>0.495</v>
      </c>
      <c r="F55" s="6">
        <f t="shared" si="5"/>
        <v>26.847000000000001</v>
      </c>
      <c r="G55" s="6">
        <f t="shared" si="5"/>
        <v>20.731999999999999</v>
      </c>
      <c r="H55" s="6">
        <f t="shared" si="5"/>
        <v>3.4609999999999999</v>
      </c>
      <c r="I55" s="6">
        <f t="shared" si="5"/>
        <v>12.885</v>
      </c>
    </row>
    <row r="56" spans="2:9" x14ac:dyDescent="0.3">
      <c r="B56" s="11" t="s">
        <v>25</v>
      </c>
      <c r="C56" s="6">
        <f t="shared" si="3"/>
        <v>64.744</v>
      </c>
      <c r="D56" s="6">
        <f t="shared" si="4"/>
        <v>0.32400000000000001</v>
      </c>
      <c r="E56" s="6">
        <f t="shared" ref="E56:I56" si="6">E32+E43</f>
        <v>0.495</v>
      </c>
      <c r="F56" s="6">
        <f t="shared" si="6"/>
        <v>26.847000000000001</v>
      </c>
      <c r="G56" s="6">
        <f t="shared" si="6"/>
        <v>20.731999999999999</v>
      </c>
      <c r="H56" s="6">
        <f t="shared" si="6"/>
        <v>3.4609999999999999</v>
      </c>
      <c r="I56" s="6">
        <f t="shared" si="6"/>
        <v>12.885</v>
      </c>
    </row>
    <row r="57" spans="2:9" x14ac:dyDescent="0.3">
      <c r="B57" s="11" t="s">
        <v>26</v>
      </c>
      <c r="C57" s="6">
        <f t="shared" si="3"/>
        <v>45.808000000000007</v>
      </c>
      <c r="D57" s="6">
        <f t="shared" si="4"/>
        <v>0.18100000000000002</v>
      </c>
      <c r="E57" s="6">
        <f t="shared" ref="E57:I57" si="7">E33+E44</f>
        <v>0.309</v>
      </c>
      <c r="F57" s="6">
        <f t="shared" si="7"/>
        <v>23.584000000000003</v>
      </c>
      <c r="G57" s="6">
        <f t="shared" si="7"/>
        <v>15.673999999999999</v>
      </c>
      <c r="H57" s="6">
        <f t="shared" si="7"/>
        <v>1.6679999999999999</v>
      </c>
      <c r="I57" s="6">
        <f t="shared" si="7"/>
        <v>4.3919999999999995</v>
      </c>
    </row>
    <row r="58" spans="2:9" x14ac:dyDescent="0.3">
      <c r="B58" s="11" t="s">
        <v>18</v>
      </c>
      <c r="C58" s="6">
        <f t="shared" si="3"/>
        <v>0</v>
      </c>
      <c r="D58" s="6">
        <f t="shared" si="4"/>
        <v>0</v>
      </c>
      <c r="E58" s="6">
        <f t="shared" ref="E58:I58" si="8">E34+E45</f>
        <v>0</v>
      </c>
      <c r="F58" s="6">
        <f t="shared" si="8"/>
        <v>0</v>
      </c>
      <c r="G58" s="6">
        <f t="shared" si="8"/>
        <v>0</v>
      </c>
      <c r="H58" s="6">
        <f t="shared" si="8"/>
        <v>0</v>
      </c>
      <c r="I58" s="6">
        <f t="shared" si="8"/>
        <v>0</v>
      </c>
    </row>
    <row r="59" spans="2:9" x14ac:dyDescent="0.3">
      <c r="B59" s="11" t="s">
        <v>20</v>
      </c>
      <c r="C59" s="6">
        <f t="shared" si="3"/>
        <v>0</v>
      </c>
      <c r="D59" s="6">
        <f t="shared" si="4"/>
        <v>0</v>
      </c>
      <c r="E59" s="6">
        <f t="shared" ref="E59:I59" si="9">E35+E46</f>
        <v>0</v>
      </c>
      <c r="F59" s="6">
        <f t="shared" si="9"/>
        <v>0</v>
      </c>
      <c r="G59" s="6">
        <f t="shared" si="9"/>
        <v>0</v>
      </c>
      <c r="H59" s="6">
        <f t="shared" si="9"/>
        <v>0</v>
      </c>
      <c r="I59" s="6">
        <f t="shared" si="9"/>
        <v>0</v>
      </c>
    </row>
    <row r="60" spans="2:9" x14ac:dyDescent="0.3">
      <c r="B60" s="11" t="s">
        <v>22</v>
      </c>
      <c r="C60" s="6">
        <f t="shared" si="3"/>
        <v>0</v>
      </c>
      <c r="D60" s="6">
        <f t="shared" si="4"/>
        <v>0</v>
      </c>
      <c r="E60" s="6">
        <f t="shared" ref="E60:I60" si="10">E36+E47</f>
        <v>0</v>
      </c>
      <c r="F60" s="6">
        <f t="shared" si="10"/>
        <v>0</v>
      </c>
      <c r="G60" s="6">
        <f t="shared" si="10"/>
        <v>0</v>
      </c>
      <c r="H60" s="6">
        <f t="shared" si="10"/>
        <v>0</v>
      </c>
      <c r="I60" s="6">
        <f t="shared" si="10"/>
        <v>0</v>
      </c>
    </row>
    <row r="61" spans="2:9" x14ac:dyDescent="0.3">
      <c r="B61" s="1"/>
      <c r="D61" s="2"/>
      <c r="E61" s="2"/>
      <c r="F61" s="2"/>
      <c r="G61" s="2"/>
      <c r="H61" s="2"/>
      <c r="I61" s="2"/>
    </row>
    <row r="62" spans="2:9" x14ac:dyDescent="0.3">
      <c r="B62" s="9" t="s">
        <v>27</v>
      </c>
      <c r="C62" s="6">
        <f>SUM(D62:J62)</f>
        <v>64.744</v>
      </c>
      <c r="D62" s="6">
        <f>D55+D58+D59+D60</f>
        <v>0.32400000000000001</v>
      </c>
      <c r="E62" s="6">
        <f>E55+E58+E59+E60</f>
        <v>0.495</v>
      </c>
      <c r="F62" s="6">
        <f>F55+F58+F59+F60</f>
        <v>26.847000000000001</v>
      </c>
      <c r="G62" s="6">
        <f>G55+G58+G59+G60</f>
        <v>20.731999999999999</v>
      </c>
      <c r="H62" s="6">
        <f>H55+H58+H59+H60</f>
        <v>3.4609999999999999</v>
      </c>
      <c r="I62" s="6">
        <f>I55+I58+I59+I60</f>
        <v>12.885</v>
      </c>
    </row>
    <row r="63" spans="2:9" x14ac:dyDescent="0.3">
      <c r="B63" s="9" t="s">
        <v>28</v>
      </c>
      <c r="C63" s="6">
        <f>SUM(D63:J63)</f>
        <v>64.744</v>
      </c>
      <c r="D63" s="6">
        <f>D56+D58+D59+D60</f>
        <v>0.32400000000000001</v>
      </c>
      <c r="E63" s="6">
        <f>E56+E58+E59+E60</f>
        <v>0.495</v>
      </c>
      <c r="F63" s="6">
        <f>F56+F58+F59+F60</f>
        <v>26.847000000000001</v>
      </c>
      <c r="G63" s="6">
        <f>G56+G58+G59+G60</f>
        <v>20.731999999999999</v>
      </c>
      <c r="H63" s="6">
        <f>H56+H58+H59+H60</f>
        <v>3.4609999999999999</v>
      </c>
      <c r="I63" s="6">
        <f>I56+I58+I59+I60</f>
        <v>12.885</v>
      </c>
    </row>
    <row r="64" spans="2:9" x14ac:dyDescent="0.3">
      <c r="B64" s="9" t="s">
        <v>29</v>
      </c>
      <c r="C64" s="6">
        <f>SUM(D64:J64)</f>
        <v>45.808000000000007</v>
      </c>
      <c r="D64" s="6">
        <f>D57+D58+D59+D60</f>
        <v>0.18100000000000002</v>
      </c>
      <c r="E64" s="6">
        <f>E57+E58+E59+E60</f>
        <v>0.309</v>
      </c>
      <c r="F64" s="6">
        <f>F57+F58+F59+F60</f>
        <v>23.584000000000003</v>
      </c>
      <c r="G64" s="6">
        <f>G57+G58+G59+G60</f>
        <v>15.673999999999999</v>
      </c>
      <c r="H64" s="6">
        <f>H57+H58+H59+H60</f>
        <v>1.6679999999999999</v>
      </c>
      <c r="I64" s="6">
        <f>I57+I58+I59+I60</f>
        <v>4.3919999999999995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25"/>
  <sheetViews>
    <sheetView workbookViewId="0"/>
  </sheetViews>
  <sheetFormatPr defaultColWidth="11.5546875" defaultRowHeight="14.4" x14ac:dyDescent="0.3"/>
  <cols>
    <col min="2" max="2" width="50.77734375" customWidth="1"/>
  </cols>
  <sheetData>
    <row r="2" spans="2:9" x14ac:dyDescent="0.3">
      <c r="B2" s="17" t="s">
        <v>2</v>
      </c>
      <c r="C2" s="21" t="s">
        <v>1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</row>
    <row r="3" spans="2:9" x14ac:dyDescent="0.3">
      <c r="B3" s="15" t="s">
        <v>3</v>
      </c>
      <c r="C3" s="43"/>
      <c r="D3" s="44">
        <v>38034</v>
      </c>
      <c r="E3" s="44">
        <v>38033</v>
      </c>
      <c r="F3" s="44">
        <v>38038</v>
      </c>
      <c r="G3" s="44">
        <v>38037</v>
      </c>
      <c r="H3" s="44">
        <v>38036</v>
      </c>
      <c r="I3" s="44">
        <v>38035</v>
      </c>
    </row>
    <row r="4" spans="2:9" ht="56.1" customHeight="1" x14ac:dyDescent="0.3">
      <c r="B4" s="15" t="s">
        <v>4</v>
      </c>
      <c r="C4" s="13"/>
      <c r="D4" s="22"/>
      <c r="E4" s="22"/>
      <c r="F4" s="22"/>
      <c r="G4" s="22"/>
      <c r="H4" s="22"/>
      <c r="I4" s="22"/>
    </row>
    <row r="5" spans="2:9" x14ac:dyDescent="0.3">
      <c r="B5" s="15" t="s">
        <v>5</v>
      </c>
      <c r="C5" s="3">
        <f>SUM(D5:J5)</f>
        <v>6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</row>
    <row r="7" spans="2:9" x14ac:dyDescent="0.3">
      <c r="B7" s="15" t="s">
        <v>39</v>
      </c>
      <c r="C7" s="4">
        <f>SUM(D7:J7)</f>
        <v>121165.801372</v>
      </c>
      <c r="D7" s="5">
        <v>900.867571</v>
      </c>
      <c r="E7" s="5">
        <v>1189.5248469999999</v>
      </c>
      <c r="F7" s="5">
        <v>57399.0478</v>
      </c>
      <c r="G7" s="5">
        <v>40198.428013999997</v>
      </c>
      <c r="H7" s="5">
        <v>10357.39553</v>
      </c>
      <c r="I7" s="5">
        <v>11120.537609999999</v>
      </c>
    </row>
    <row r="8" spans="2:9" x14ac:dyDescent="0.3">
      <c r="B8" s="15" t="s">
        <v>40</v>
      </c>
      <c r="C8" s="4">
        <f t="shared" ref="C8:C13" si="0">SUM(D8:J8)</f>
        <v>122808.743824</v>
      </c>
      <c r="D8" s="5">
        <v>984.21699100000001</v>
      </c>
      <c r="E8" s="5">
        <v>1583.0281299999999</v>
      </c>
      <c r="F8" s="5">
        <v>57297.530030000002</v>
      </c>
      <c r="G8" s="5">
        <v>38769.886301999999</v>
      </c>
      <c r="H8" s="5">
        <v>12146.430265999999</v>
      </c>
      <c r="I8" s="5">
        <v>12027.652104999999</v>
      </c>
    </row>
    <row r="9" spans="2:9" x14ac:dyDescent="0.3">
      <c r="B9" s="15" t="s">
        <v>41</v>
      </c>
      <c r="C9" s="4">
        <f t="shared" si="0"/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</row>
    <row r="10" spans="2:9" x14ac:dyDescent="0.3">
      <c r="B10" s="15" t="s">
        <v>42</v>
      </c>
      <c r="C10" s="4">
        <f t="shared" si="0"/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</row>
    <row r="11" spans="2:9" x14ac:dyDescent="0.3">
      <c r="B11" s="15" t="s">
        <v>43</v>
      </c>
      <c r="C11" s="4">
        <f t="shared" si="0"/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</row>
    <row r="12" spans="2:9" x14ac:dyDescent="0.3">
      <c r="B12" s="15" t="s">
        <v>44</v>
      </c>
      <c r="C12" s="4">
        <f t="shared" si="0"/>
        <v>34478.849106999995</v>
      </c>
      <c r="D12" s="5">
        <v>222.68534600000001</v>
      </c>
      <c r="E12" s="5">
        <v>983.78979100000004</v>
      </c>
      <c r="F12" s="5">
        <v>17103.740933000001</v>
      </c>
      <c r="G12" s="5">
        <v>14539.505105</v>
      </c>
      <c r="H12" s="5">
        <v>694.59419400000002</v>
      </c>
      <c r="I12" s="5">
        <v>934.53373799999997</v>
      </c>
    </row>
    <row r="13" spans="2:9" x14ac:dyDescent="0.3">
      <c r="B13" s="15" t="s">
        <v>45</v>
      </c>
      <c r="C13" s="4">
        <f t="shared" si="0"/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</row>
    <row r="14" spans="2:9" x14ac:dyDescent="0.3">
      <c r="B14" s="10" t="s">
        <v>46</v>
      </c>
    </row>
    <row r="15" spans="2:9" x14ac:dyDescent="0.3">
      <c r="B15" s="15" t="s">
        <v>39</v>
      </c>
      <c r="C15" s="4">
        <f t="shared" ref="C15:C21" si="1">SUM(D15:J15)</f>
        <v>121165.801372</v>
      </c>
      <c r="D15" s="4">
        <f>D7*D5</f>
        <v>900.867571</v>
      </c>
      <c r="E15" s="4">
        <f>E7*E5</f>
        <v>1189.5248469999999</v>
      </c>
      <c r="F15" s="4">
        <f>F7*F5</f>
        <v>57399.0478</v>
      </c>
      <c r="G15" s="4">
        <f>G7*G5</f>
        <v>40198.428013999997</v>
      </c>
      <c r="H15" s="4">
        <f>H7*H5</f>
        <v>10357.39553</v>
      </c>
      <c r="I15" s="4">
        <f>I7*I5</f>
        <v>11120.537609999999</v>
      </c>
    </row>
    <row r="16" spans="2:9" x14ac:dyDescent="0.3">
      <c r="B16" s="15" t="s">
        <v>40</v>
      </c>
      <c r="C16" s="4">
        <f t="shared" si="1"/>
        <v>122808.743824</v>
      </c>
      <c r="D16" s="4">
        <f>D8*D5</f>
        <v>984.21699100000001</v>
      </c>
      <c r="E16" s="4">
        <f>E8*E5</f>
        <v>1583.0281299999999</v>
      </c>
      <c r="F16" s="4">
        <f>F8*F5</f>
        <v>57297.530030000002</v>
      </c>
      <c r="G16" s="4">
        <f>G8*G5</f>
        <v>38769.886301999999</v>
      </c>
      <c r="H16" s="4">
        <f>H8*H5</f>
        <v>12146.430265999999</v>
      </c>
      <c r="I16" s="4">
        <f>I8*I5</f>
        <v>12027.652104999999</v>
      </c>
    </row>
    <row r="17" spans="2:9" x14ac:dyDescent="0.3">
      <c r="B17" s="15" t="s">
        <v>41</v>
      </c>
      <c r="C17" s="4">
        <f t="shared" si="1"/>
        <v>0</v>
      </c>
      <c r="D17" s="4">
        <f>D9*D5</f>
        <v>0</v>
      </c>
      <c r="E17" s="4">
        <f>E9*E5</f>
        <v>0</v>
      </c>
      <c r="F17" s="4">
        <f>F9*F5</f>
        <v>0</v>
      </c>
      <c r="G17" s="4">
        <f>G9*G5</f>
        <v>0</v>
      </c>
      <c r="H17" s="4">
        <f>H9*H5</f>
        <v>0</v>
      </c>
      <c r="I17" s="4">
        <f>I9*I5</f>
        <v>0</v>
      </c>
    </row>
    <row r="18" spans="2:9" x14ac:dyDescent="0.3">
      <c r="B18" s="15" t="s">
        <v>42</v>
      </c>
      <c r="C18" s="4">
        <f t="shared" si="1"/>
        <v>0</v>
      </c>
      <c r="D18" s="4">
        <f>D10*D5</f>
        <v>0</v>
      </c>
      <c r="E18" s="4">
        <f>E10*E5</f>
        <v>0</v>
      </c>
      <c r="F18" s="4">
        <f>F10*F5</f>
        <v>0</v>
      </c>
      <c r="G18" s="4">
        <f>G10*G5</f>
        <v>0</v>
      </c>
      <c r="H18" s="4">
        <f>H10*H5</f>
        <v>0</v>
      </c>
      <c r="I18" s="4">
        <f>I10*I5</f>
        <v>0</v>
      </c>
    </row>
    <row r="19" spans="2:9" x14ac:dyDescent="0.3">
      <c r="B19" s="15" t="s">
        <v>43</v>
      </c>
      <c r="C19" s="4">
        <f t="shared" si="1"/>
        <v>0</v>
      </c>
      <c r="D19" s="4">
        <f>D11*D5</f>
        <v>0</v>
      </c>
      <c r="E19" s="4">
        <f>E11*E5</f>
        <v>0</v>
      </c>
      <c r="F19" s="4">
        <f>F11*F5</f>
        <v>0</v>
      </c>
      <c r="G19" s="4">
        <f>G11*G5</f>
        <v>0</v>
      </c>
      <c r="H19" s="4">
        <f>H11*H5</f>
        <v>0</v>
      </c>
      <c r="I19" s="4">
        <f>I11*I5</f>
        <v>0</v>
      </c>
    </row>
    <row r="20" spans="2:9" x14ac:dyDescent="0.3">
      <c r="B20" s="15" t="s">
        <v>44</v>
      </c>
      <c r="C20" s="4">
        <f t="shared" si="1"/>
        <v>34478.849106999995</v>
      </c>
      <c r="D20" s="4">
        <f>D12*D5</f>
        <v>222.68534600000001</v>
      </c>
      <c r="E20" s="4">
        <f>E12*E5</f>
        <v>983.78979100000004</v>
      </c>
      <c r="F20" s="4">
        <f>F12*F5</f>
        <v>17103.740933000001</v>
      </c>
      <c r="G20" s="4">
        <f>G12*G5</f>
        <v>14539.505105</v>
      </c>
      <c r="H20" s="4">
        <f>H12*H5</f>
        <v>694.59419400000002</v>
      </c>
      <c r="I20" s="4">
        <f>I12*I5</f>
        <v>934.53373799999997</v>
      </c>
    </row>
    <row r="21" spans="2:9" x14ac:dyDescent="0.3">
      <c r="B21" s="15" t="s">
        <v>45</v>
      </c>
      <c r="C21" s="4">
        <f t="shared" si="1"/>
        <v>0</v>
      </c>
      <c r="D21" s="4">
        <f>D13*D5</f>
        <v>0</v>
      </c>
      <c r="E21" s="4">
        <f>E13*E5</f>
        <v>0</v>
      </c>
      <c r="F21" s="4">
        <f>F13*F5</f>
        <v>0</v>
      </c>
      <c r="G21" s="4">
        <f>G13*G5</f>
        <v>0</v>
      </c>
      <c r="H21" s="4">
        <f>H13*H5</f>
        <v>0</v>
      </c>
      <c r="I21" s="4">
        <f>I13*I5</f>
        <v>0</v>
      </c>
    </row>
    <row r="23" spans="2:9" x14ac:dyDescent="0.3">
      <c r="B23" s="15" t="s">
        <v>47</v>
      </c>
      <c r="C23" s="3">
        <f>SUM(D23:J23)</f>
        <v>967</v>
      </c>
      <c r="D23" s="7">
        <v>11</v>
      </c>
      <c r="E23" s="7">
        <v>9</v>
      </c>
      <c r="F23" s="7">
        <v>234</v>
      </c>
      <c r="G23" s="7">
        <v>231</v>
      </c>
      <c r="H23" s="7">
        <v>433</v>
      </c>
      <c r="I23" s="7">
        <v>49</v>
      </c>
    </row>
    <row r="24" spans="2:9" x14ac:dyDescent="0.3">
      <c r="B24" s="15" t="s">
        <v>48</v>
      </c>
      <c r="C24" s="3">
        <f t="shared" ref="C24:C42" si="2">SUM(D24:J24)</f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</row>
    <row r="25" spans="2:9" x14ac:dyDescent="0.3">
      <c r="B25" s="15" t="s">
        <v>49</v>
      </c>
      <c r="C25" s="3">
        <f t="shared" si="2"/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</row>
    <row r="26" spans="2:9" x14ac:dyDescent="0.3">
      <c r="B26" s="15" t="s">
        <v>50</v>
      </c>
      <c r="C26" s="3">
        <f t="shared" si="2"/>
        <v>2661</v>
      </c>
      <c r="D26" s="7">
        <v>20</v>
      </c>
      <c r="E26" s="7">
        <v>64</v>
      </c>
      <c r="F26" s="7">
        <v>1322</v>
      </c>
      <c r="G26" s="7">
        <v>1125</v>
      </c>
      <c r="H26" s="7">
        <v>58</v>
      </c>
      <c r="I26" s="7">
        <v>72</v>
      </c>
    </row>
    <row r="27" spans="2:9" x14ac:dyDescent="0.3">
      <c r="B27" s="15" t="s">
        <v>51</v>
      </c>
      <c r="C27" s="3">
        <f t="shared" si="2"/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</row>
    <row r="28" spans="2:9" x14ac:dyDescent="0.3">
      <c r="B28" s="15" t="s">
        <v>52</v>
      </c>
      <c r="C28" s="3">
        <f t="shared" si="2"/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</row>
    <row r="29" spans="2:9" x14ac:dyDescent="0.3">
      <c r="B29" s="15" t="s">
        <v>53</v>
      </c>
      <c r="C29" s="3">
        <f t="shared" si="2"/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</row>
    <row r="30" spans="2:9" x14ac:dyDescent="0.3">
      <c r="B30" s="15" t="s">
        <v>54</v>
      </c>
      <c r="C30" s="3">
        <f t="shared" si="2"/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</row>
    <row r="31" spans="2:9" x14ac:dyDescent="0.3">
      <c r="B31" s="15" t="s">
        <v>55</v>
      </c>
      <c r="C31" s="3">
        <f t="shared" si="2"/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</row>
    <row r="32" spans="2:9" x14ac:dyDescent="0.3">
      <c r="B32" s="15" t="s">
        <v>56</v>
      </c>
      <c r="C32" s="3">
        <f t="shared" si="2"/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</row>
    <row r="33" spans="2:9" x14ac:dyDescent="0.3">
      <c r="B33" s="15" t="s">
        <v>57</v>
      </c>
      <c r="C33" s="3">
        <f t="shared" si="2"/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2:9" x14ac:dyDescent="0.3">
      <c r="B34" s="15" t="s">
        <v>58</v>
      </c>
      <c r="C34" s="3">
        <f t="shared" si="2"/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</row>
    <row r="35" spans="2:9" x14ac:dyDescent="0.3">
      <c r="B35" s="15" t="s">
        <v>59</v>
      </c>
      <c r="C35" s="3">
        <f t="shared" si="2"/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</row>
    <row r="36" spans="2:9" x14ac:dyDescent="0.3">
      <c r="B36" s="15" t="s">
        <v>60</v>
      </c>
      <c r="C36" s="3">
        <f t="shared" si="2"/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2:9" x14ac:dyDescent="0.3">
      <c r="B37" s="15" t="s">
        <v>61</v>
      </c>
      <c r="C37" s="3">
        <f t="shared" si="2"/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2:9" x14ac:dyDescent="0.3">
      <c r="B38" s="15" t="s">
        <v>62</v>
      </c>
      <c r="C38" s="3">
        <f t="shared" si="2"/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</row>
    <row r="39" spans="2:9" x14ac:dyDescent="0.3">
      <c r="B39" s="15" t="s">
        <v>63</v>
      </c>
      <c r="C39" s="3">
        <f t="shared" si="2"/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</row>
    <row r="40" spans="2:9" x14ac:dyDescent="0.3">
      <c r="B40" s="15" t="s">
        <v>64</v>
      </c>
      <c r="C40" s="3">
        <f t="shared" si="2"/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</row>
    <row r="41" spans="2:9" x14ac:dyDescent="0.3">
      <c r="B41" s="15" t="s">
        <v>65</v>
      </c>
      <c r="C41" s="3">
        <f t="shared" si="2"/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</row>
    <row r="42" spans="2:9" x14ac:dyDescent="0.3">
      <c r="B42" s="15" t="s">
        <v>66</v>
      </c>
      <c r="C42" s="3">
        <f t="shared" si="2"/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</row>
    <row r="43" spans="2:9" x14ac:dyDescent="0.3">
      <c r="B43" s="10" t="s">
        <v>46</v>
      </c>
    </row>
    <row r="44" spans="2:9" x14ac:dyDescent="0.3">
      <c r="B44" s="15" t="s">
        <v>47</v>
      </c>
      <c r="C44" s="3">
        <f t="shared" ref="C44:C107" si="3">SUM(D44:J44)</f>
        <v>967</v>
      </c>
      <c r="D44" s="3">
        <f>D23*D5</f>
        <v>11</v>
      </c>
      <c r="E44" s="3">
        <f>E23*E5</f>
        <v>9</v>
      </c>
      <c r="F44" s="3">
        <f>F23*F5</f>
        <v>234</v>
      </c>
      <c r="G44" s="3">
        <f>G23*G5</f>
        <v>231</v>
      </c>
      <c r="H44" s="3">
        <f>H23*H5</f>
        <v>433</v>
      </c>
      <c r="I44" s="3">
        <f>I23*I5</f>
        <v>49</v>
      </c>
    </row>
    <row r="45" spans="2:9" x14ac:dyDescent="0.3">
      <c r="B45" s="15" t="s">
        <v>48</v>
      </c>
      <c r="C45" s="3">
        <f t="shared" si="3"/>
        <v>0</v>
      </c>
      <c r="D45" s="3">
        <f>D24*D5</f>
        <v>0</v>
      </c>
      <c r="E45" s="3">
        <f>E24*E5</f>
        <v>0</v>
      </c>
      <c r="F45" s="3">
        <f>F24*F5</f>
        <v>0</v>
      </c>
      <c r="G45" s="3">
        <f>G24*G5</f>
        <v>0</v>
      </c>
      <c r="H45" s="3">
        <f>H24*H5</f>
        <v>0</v>
      </c>
      <c r="I45" s="3">
        <f>I24*I5</f>
        <v>0</v>
      </c>
    </row>
    <row r="46" spans="2:9" x14ac:dyDescent="0.3">
      <c r="B46" s="15" t="s">
        <v>49</v>
      </c>
      <c r="C46" s="3">
        <f t="shared" si="3"/>
        <v>0</v>
      </c>
      <c r="D46" s="3">
        <f>D25*D5</f>
        <v>0</v>
      </c>
      <c r="E46" s="3">
        <f>E25*E5</f>
        <v>0</v>
      </c>
      <c r="F46" s="3">
        <f>F25*F5</f>
        <v>0</v>
      </c>
      <c r="G46" s="3">
        <f>G25*G5</f>
        <v>0</v>
      </c>
      <c r="H46" s="3">
        <f>H25*H5</f>
        <v>0</v>
      </c>
      <c r="I46" s="3">
        <f>I25*I5</f>
        <v>0</v>
      </c>
    </row>
    <row r="47" spans="2:9" x14ac:dyDescent="0.3">
      <c r="B47" s="15" t="s">
        <v>50</v>
      </c>
      <c r="C47" s="3">
        <f t="shared" si="3"/>
        <v>2661</v>
      </c>
      <c r="D47" s="3">
        <f>D26*D5</f>
        <v>20</v>
      </c>
      <c r="E47" s="3">
        <f>E26*E5</f>
        <v>64</v>
      </c>
      <c r="F47" s="3">
        <f>F26*F5</f>
        <v>1322</v>
      </c>
      <c r="G47" s="3">
        <f>G26*G5</f>
        <v>1125</v>
      </c>
      <c r="H47" s="3">
        <f>H26*H5</f>
        <v>58</v>
      </c>
      <c r="I47" s="3">
        <f>I26*I5</f>
        <v>72</v>
      </c>
    </row>
    <row r="48" spans="2:9" x14ac:dyDescent="0.3">
      <c r="B48" s="15" t="s">
        <v>51</v>
      </c>
      <c r="C48" s="3">
        <f t="shared" si="3"/>
        <v>0</v>
      </c>
      <c r="D48" s="3">
        <f>D27*D5</f>
        <v>0</v>
      </c>
      <c r="E48" s="3">
        <f>E27*E5</f>
        <v>0</v>
      </c>
      <c r="F48" s="3">
        <f>F27*F5</f>
        <v>0</v>
      </c>
      <c r="G48" s="3">
        <f>G27*G5</f>
        <v>0</v>
      </c>
      <c r="H48" s="3">
        <f>H27*H5</f>
        <v>0</v>
      </c>
      <c r="I48" s="3">
        <f>I27*I5</f>
        <v>0</v>
      </c>
    </row>
    <row r="49" spans="2:9" x14ac:dyDescent="0.3">
      <c r="B49" s="15" t="s">
        <v>52</v>
      </c>
      <c r="C49" s="3">
        <f t="shared" si="3"/>
        <v>0</v>
      </c>
      <c r="D49" s="3">
        <f>D28*D5</f>
        <v>0</v>
      </c>
      <c r="E49" s="3">
        <f>E28*E5</f>
        <v>0</v>
      </c>
      <c r="F49" s="3">
        <f>F28*F5</f>
        <v>0</v>
      </c>
      <c r="G49" s="3">
        <f>G28*G5</f>
        <v>0</v>
      </c>
      <c r="H49" s="3">
        <f>H28*H5</f>
        <v>0</v>
      </c>
      <c r="I49" s="3">
        <f>I28*I5</f>
        <v>0</v>
      </c>
    </row>
    <row r="50" spans="2:9" x14ac:dyDescent="0.3">
      <c r="B50" s="15" t="s">
        <v>53</v>
      </c>
      <c r="C50" s="3">
        <f t="shared" si="3"/>
        <v>0</v>
      </c>
      <c r="D50" s="3">
        <f>D29*D5</f>
        <v>0</v>
      </c>
      <c r="E50" s="3">
        <f>E29*E5</f>
        <v>0</v>
      </c>
      <c r="F50" s="3">
        <f>F29*F5</f>
        <v>0</v>
      </c>
      <c r="G50" s="3">
        <f>G29*G5</f>
        <v>0</v>
      </c>
      <c r="H50" s="3">
        <f>H29*H5</f>
        <v>0</v>
      </c>
      <c r="I50" s="3">
        <f>I29*I5</f>
        <v>0</v>
      </c>
    </row>
    <row r="51" spans="2:9" x14ac:dyDescent="0.3">
      <c r="B51" s="15" t="s">
        <v>54</v>
      </c>
      <c r="C51" s="3">
        <f t="shared" si="3"/>
        <v>0</v>
      </c>
      <c r="D51" s="3">
        <f>D30*D5</f>
        <v>0</v>
      </c>
      <c r="E51" s="3">
        <f>E30*E5</f>
        <v>0</v>
      </c>
      <c r="F51" s="3">
        <f>F30*F5</f>
        <v>0</v>
      </c>
      <c r="G51" s="3">
        <f>G30*G5</f>
        <v>0</v>
      </c>
      <c r="H51" s="3">
        <f>H30*H5</f>
        <v>0</v>
      </c>
      <c r="I51" s="3">
        <f>I30*I5</f>
        <v>0</v>
      </c>
    </row>
    <row r="52" spans="2:9" x14ac:dyDescent="0.3">
      <c r="B52" s="15" t="s">
        <v>55</v>
      </c>
      <c r="C52" s="3">
        <f t="shared" si="3"/>
        <v>0</v>
      </c>
      <c r="D52" s="3">
        <f>D31*D5</f>
        <v>0</v>
      </c>
      <c r="E52" s="3">
        <f>E31*E5</f>
        <v>0</v>
      </c>
      <c r="F52" s="3">
        <f>F31*F5</f>
        <v>0</v>
      </c>
      <c r="G52" s="3">
        <f>G31*G5</f>
        <v>0</v>
      </c>
      <c r="H52" s="3">
        <f>H31*H5</f>
        <v>0</v>
      </c>
      <c r="I52" s="3">
        <f>I31*I5</f>
        <v>0</v>
      </c>
    </row>
    <row r="53" spans="2:9" x14ac:dyDescent="0.3">
      <c r="B53" s="15" t="s">
        <v>56</v>
      </c>
      <c r="C53" s="3">
        <f t="shared" si="3"/>
        <v>0</v>
      </c>
      <c r="D53" s="3">
        <f>D32*D5</f>
        <v>0</v>
      </c>
      <c r="E53" s="3">
        <f>E32*E5</f>
        <v>0</v>
      </c>
      <c r="F53" s="3">
        <f>F32*F5</f>
        <v>0</v>
      </c>
      <c r="G53" s="3">
        <f>G32*G5</f>
        <v>0</v>
      </c>
      <c r="H53" s="3">
        <f>H32*H5</f>
        <v>0</v>
      </c>
      <c r="I53" s="3">
        <f>I32*I5</f>
        <v>0</v>
      </c>
    </row>
    <row r="54" spans="2:9" x14ac:dyDescent="0.3">
      <c r="B54" s="15" t="s">
        <v>57</v>
      </c>
      <c r="C54" s="3">
        <f t="shared" si="3"/>
        <v>0</v>
      </c>
      <c r="D54" s="3">
        <f>D33*D5</f>
        <v>0</v>
      </c>
      <c r="E54" s="3">
        <f>E33*E5</f>
        <v>0</v>
      </c>
      <c r="F54" s="3">
        <f>F33*F5</f>
        <v>0</v>
      </c>
      <c r="G54" s="3">
        <f>G33*G5</f>
        <v>0</v>
      </c>
      <c r="H54" s="3">
        <f>H33*H5</f>
        <v>0</v>
      </c>
      <c r="I54" s="3">
        <f>I33*I5</f>
        <v>0</v>
      </c>
    </row>
    <row r="55" spans="2:9" x14ac:dyDescent="0.3">
      <c r="B55" s="15" t="s">
        <v>58</v>
      </c>
      <c r="C55" s="3">
        <f t="shared" si="3"/>
        <v>0</v>
      </c>
      <c r="D55" s="3">
        <f>D34*D5</f>
        <v>0</v>
      </c>
      <c r="E55" s="3">
        <f>E34*E5</f>
        <v>0</v>
      </c>
      <c r="F55" s="3">
        <f>F34*F5</f>
        <v>0</v>
      </c>
      <c r="G55" s="3">
        <f>G34*G5</f>
        <v>0</v>
      </c>
      <c r="H55" s="3">
        <f>H34*H5</f>
        <v>0</v>
      </c>
      <c r="I55" s="3">
        <f>I34*I5</f>
        <v>0</v>
      </c>
    </row>
    <row r="56" spans="2:9" x14ac:dyDescent="0.3">
      <c r="B56" s="15" t="s">
        <v>59</v>
      </c>
      <c r="C56" s="3">
        <f t="shared" si="3"/>
        <v>0</v>
      </c>
      <c r="D56" s="3">
        <f>D35*D5</f>
        <v>0</v>
      </c>
      <c r="E56" s="3">
        <f>E35*E5</f>
        <v>0</v>
      </c>
      <c r="F56" s="3">
        <f>F35*F5</f>
        <v>0</v>
      </c>
      <c r="G56" s="3">
        <f>G35*G5</f>
        <v>0</v>
      </c>
      <c r="H56" s="3">
        <f>H35*H5</f>
        <v>0</v>
      </c>
      <c r="I56" s="3">
        <f>I35*I5</f>
        <v>0</v>
      </c>
    </row>
    <row r="57" spans="2:9" x14ac:dyDescent="0.3">
      <c r="B57" s="15" t="s">
        <v>60</v>
      </c>
      <c r="C57" s="3">
        <f t="shared" si="3"/>
        <v>0</v>
      </c>
      <c r="D57" s="3">
        <f>D36*D5</f>
        <v>0</v>
      </c>
      <c r="E57" s="3">
        <f>E36*E5</f>
        <v>0</v>
      </c>
      <c r="F57" s="3">
        <f>F36*F5</f>
        <v>0</v>
      </c>
      <c r="G57" s="3">
        <f>G36*G5</f>
        <v>0</v>
      </c>
      <c r="H57" s="3">
        <f>H36*H5</f>
        <v>0</v>
      </c>
      <c r="I57" s="3">
        <f>I36*I5</f>
        <v>0</v>
      </c>
    </row>
    <row r="58" spans="2:9" x14ac:dyDescent="0.3">
      <c r="B58" s="15" t="s">
        <v>61</v>
      </c>
      <c r="C58" s="3">
        <f t="shared" si="3"/>
        <v>0</v>
      </c>
      <c r="D58" s="3">
        <f>D37*D5</f>
        <v>0</v>
      </c>
      <c r="E58" s="3">
        <f>E37*E5</f>
        <v>0</v>
      </c>
      <c r="F58" s="3">
        <f>F37*F5</f>
        <v>0</v>
      </c>
      <c r="G58" s="3">
        <f>G37*G5</f>
        <v>0</v>
      </c>
      <c r="H58" s="3">
        <f>H37*H5</f>
        <v>0</v>
      </c>
      <c r="I58" s="3">
        <f>I37*I5</f>
        <v>0</v>
      </c>
    </row>
    <row r="59" spans="2:9" x14ac:dyDescent="0.3">
      <c r="B59" s="15" t="s">
        <v>62</v>
      </c>
      <c r="C59" s="3">
        <f t="shared" si="3"/>
        <v>0</v>
      </c>
      <c r="D59" s="3">
        <f>D38*D5</f>
        <v>0</v>
      </c>
      <c r="E59" s="3">
        <f>E38*E5</f>
        <v>0</v>
      </c>
      <c r="F59" s="3">
        <f>F38*F5</f>
        <v>0</v>
      </c>
      <c r="G59" s="3">
        <f>G38*G5</f>
        <v>0</v>
      </c>
      <c r="H59" s="3">
        <f>H38*H5</f>
        <v>0</v>
      </c>
      <c r="I59" s="3">
        <f>I38*I5</f>
        <v>0</v>
      </c>
    </row>
    <row r="60" spans="2:9" x14ac:dyDescent="0.3">
      <c r="B60" s="15" t="s">
        <v>63</v>
      </c>
      <c r="C60" s="3">
        <f t="shared" si="3"/>
        <v>0</v>
      </c>
      <c r="D60" s="3">
        <f>D39*D5</f>
        <v>0</v>
      </c>
      <c r="E60" s="3">
        <f>E39*E5</f>
        <v>0</v>
      </c>
      <c r="F60" s="3">
        <f>F39*F5</f>
        <v>0</v>
      </c>
      <c r="G60" s="3">
        <f>G39*G5</f>
        <v>0</v>
      </c>
      <c r="H60" s="3">
        <f>H39*H5</f>
        <v>0</v>
      </c>
      <c r="I60" s="3">
        <f>I39*I5</f>
        <v>0</v>
      </c>
    </row>
    <row r="61" spans="2:9" x14ac:dyDescent="0.3">
      <c r="B61" s="15" t="s">
        <v>64</v>
      </c>
      <c r="C61" s="3">
        <f t="shared" si="3"/>
        <v>0</v>
      </c>
      <c r="D61" s="3">
        <f>D40*D5</f>
        <v>0</v>
      </c>
      <c r="E61" s="3">
        <f>E40*E5</f>
        <v>0</v>
      </c>
      <c r="F61" s="3">
        <f>F40*F5</f>
        <v>0</v>
      </c>
      <c r="G61" s="3">
        <f>G40*G5</f>
        <v>0</v>
      </c>
      <c r="H61" s="3">
        <f>H40*H5</f>
        <v>0</v>
      </c>
      <c r="I61" s="3">
        <f>I40*I5</f>
        <v>0</v>
      </c>
    </row>
    <row r="62" spans="2:9" x14ac:dyDescent="0.3">
      <c r="B62" s="15" t="s">
        <v>65</v>
      </c>
      <c r="C62" s="3">
        <f t="shared" si="3"/>
        <v>0</v>
      </c>
      <c r="D62" s="3">
        <f>D41*D5</f>
        <v>0</v>
      </c>
      <c r="E62" s="3">
        <f>E41*E5</f>
        <v>0</v>
      </c>
      <c r="F62" s="3">
        <f>F41*F5</f>
        <v>0</v>
      </c>
      <c r="G62" s="3">
        <f>G41*G5</f>
        <v>0</v>
      </c>
      <c r="H62" s="3">
        <f>H41*H5</f>
        <v>0</v>
      </c>
      <c r="I62" s="3">
        <f>I41*I5</f>
        <v>0</v>
      </c>
    </row>
    <row r="63" spans="2:9" x14ac:dyDescent="0.3">
      <c r="B63" s="15" t="s">
        <v>66</v>
      </c>
      <c r="C63" s="3">
        <f t="shared" si="3"/>
        <v>0</v>
      </c>
      <c r="D63" s="3">
        <f>D42*D5</f>
        <v>0</v>
      </c>
      <c r="E63" s="3">
        <f>E42*E5</f>
        <v>0</v>
      </c>
      <c r="F63" s="3">
        <f>F42*F5</f>
        <v>0</v>
      </c>
      <c r="G63" s="3">
        <f>G42*G5</f>
        <v>0</v>
      </c>
      <c r="H63" s="3">
        <f>H42*H5</f>
        <v>0</v>
      </c>
      <c r="I63" s="3">
        <f>I42*I5</f>
        <v>0</v>
      </c>
    </row>
    <row r="65" spans="2:9" x14ac:dyDescent="0.3">
      <c r="B65" s="15" t="s">
        <v>67</v>
      </c>
      <c r="C65" s="24">
        <f t="shared" si="3"/>
        <v>2.1645679907407404E-2</v>
      </c>
      <c r="D65" s="25">
        <v>1.6160062499999999E-4</v>
      </c>
      <c r="E65" s="25">
        <v>2.1881137731481483E-4</v>
      </c>
      <c r="F65" s="25">
        <v>1.0230755277777778E-2</v>
      </c>
      <c r="G65" s="25">
        <v>7.1952197453703697E-3</v>
      </c>
      <c r="H65" s="25">
        <v>1.8839700462962964E-3</v>
      </c>
      <c r="I65" s="25">
        <v>1.9553228356481481E-3</v>
      </c>
    </row>
    <row r="66" spans="2:9" x14ac:dyDescent="0.3">
      <c r="B66" s="15" t="s">
        <v>68</v>
      </c>
      <c r="C66" s="24">
        <f t="shared" si="3"/>
        <v>1.5549944374999999E-2</v>
      </c>
      <c r="D66" s="25">
        <v>1.6000548611111112E-4</v>
      </c>
      <c r="E66" s="25">
        <v>1.0002794328703704E-3</v>
      </c>
      <c r="F66" s="25">
        <v>4.4965683101851851E-3</v>
      </c>
      <c r="G66" s="25">
        <v>3.3486161342592591E-3</v>
      </c>
      <c r="H66" s="25">
        <v>3.4337221874999996E-3</v>
      </c>
      <c r="I66" s="25">
        <v>3.1107528240740742E-3</v>
      </c>
    </row>
    <row r="67" spans="2:9" x14ac:dyDescent="0.3">
      <c r="B67" s="15" t="s">
        <v>69</v>
      </c>
      <c r="C67" s="24">
        <f t="shared" si="3"/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</row>
    <row r="68" spans="2:9" x14ac:dyDescent="0.3">
      <c r="B68" s="15" t="s">
        <v>70</v>
      </c>
      <c r="C68" s="24">
        <f t="shared" si="3"/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</row>
    <row r="69" spans="2:9" x14ac:dyDescent="0.3">
      <c r="B69" s="15" t="s">
        <v>71</v>
      </c>
      <c r="C69" s="24">
        <f t="shared" si="3"/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</row>
    <row r="70" spans="2:9" x14ac:dyDescent="0.3">
      <c r="B70" s="15" t="s">
        <v>72</v>
      </c>
      <c r="C70" s="24">
        <f t="shared" si="3"/>
        <v>6.821732280092592E-3</v>
      </c>
      <c r="D70" s="25">
        <v>4.4357662037037037E-5</v>
      </c>
      <c r="E70" s="25">
        <v>2.0551347222222223E-4</v>
      </c>
      <c r="F70" s="25">
        <v>3.3792683449074077E-3</v>
      </c>
      <c r="G70" s="25">
        <v>2.8639355671296295E-3</v>
      </c>
      <c r="H70" s="25">
        <v>1.3363817129629629E-4</v>
      </c>
      <c r="I70" s="25">
        <v>1.9501906250000002E-4</v>
      </c>
    </row>
    <row r="71" spans="2:9" x14ac:dyDescent="0.3">
      <c r="B71" s="15" t="s">
        <v>73</v>
      </c>
      <c r="C71" s="24">
        <f t="shared" si="3"/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</row>
    <row r="72" spans="2:9" x14ac:dyDescent="0.3">
      <c r="B72" s="15" t="s">
        <v>74</v>
      </c>
      <c r="C72" s="24">
        <f t="shared" si="3"/>
        <v>7.7546296296296301E-5</v>
      </c>
      <c r="D72" s="25">
        <v>2.5462962962962965E-5</v>
      </c>
      <c r="E72" s="25">
        <v>5.2083333333333337E-5</v>
      </c>
      <c r="F72" s="25">
        <v>0</v>
      </c>
      <c r="G72" s="25">
        <v>0</v>
      </c>
      <c r="H72" s="25">
        <v>0</v>
      </c>
      <c r="I72" s="25">
        <v>0</v>
      </c>
    </row>
    <row r="73" spans="2:9" x14ac:dyDescent="0.3">
      <c r="B73" s="15" t="s">
        <v>74</v>
      </c>
      <c r="C73" s="24">
        <f t="shared" si="3"/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</row>
    <row r="74" spans="2:9" x14ac:dyDescent="0.3">
      <c r="B74" s="15" t="s">
        <v>75</v>
      </c>
      <c r="C74" s="24">
        <f t="shared" si="3"/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</row>
    <row r="75" spans="2:9" x14ac:dyDescent="0.3">
      <c r="B75" s="15" t="s">
        <v>76</v>
      </c>
      <c r="C75" s="24">
        <f t="shared" si="3"/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</row>
    <row r="76" spans="2:9" x14ac:dyDescent="0.3">
      <c r="B76" s="15" t="s">
        <v>77</v>
      </c>
      <c r="C76" s="24">
        <f t="shared" si="3"/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</row>
    <row r="77" spans="2:9" x14ac:dyDescent="0.3">
      <c r="B77" s="15" t="s">
        <v>78</v>
      </c>
      <c r="C77" s="24">
        <f t="shared" si="3"/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</row>
    <row r="78" spans="2:9" x14ac:dyDescent="0.3">
      <c r="B78" s="15" t="s">
        <v>79</v>
      </c>
      <c r="C78" s="24">
        <f t="shared" si="3"/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</row>
    <row r="79" spans="2:9" x14ac:dyDescent="0.3">
      <c r="B79" s="15" t="s">
        <v>80</v>
      </c>
      <c r="C79" s="24">
        <f t="shared" si="3"/>
        <v>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</row>
    <row r="80" spans="2:9" x14ac:dyDescent="0.3">
      <c r="B80" s="15" t="s">
        <v>81</v>
      </c>
      <c r="C80" s="24">
        <f t="shared" si="3"/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</row>
    <row r="81" spans="2:9" x14ac:dyDescent="0.3">
      <c r="B81" s="15" t="s">
        <v>82</v>
      </c>
      <c r="C81" s="24">
        <f t="shared" si="3"/>
        <v>0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</row>
    <row r="82" spans="2:9" x14ac:dyDescent="0.3">
      <c r="B82" s="15" t="s">
        <v>83</v>
      </c>
      <c r="C82" s="24">
        <f t="shared" si="3"/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</row>
    <row r="83" spans="2:9" x14ac:dyDescent="0.3">
      <c r="B83" s="15" t="s">
        <v>84</v>
      </c>
      <c r="C83" s="24">
        <f t="shared" si="3"/>
        <v>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</row>
    <row r="84" spans="2:9" x14ac:dyDescent="0.3">
      <c r="B84" s="15" t="s">
        <v>85</v>
      </c>
      <c r="C84" s="24">
        <f t="shared" si="3"/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</row>
    <row r="85" spans="2:9" x14ac:dyDescent="0.3">
      <c r="B85" s="15" t="s">
        <v>86</v>
      </c>
      <c r="C85" s="24">
        <f t="shared" si="3"/>
        <v>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</row>
    <row r="86" spans="2:9" x14ac:dyDescent="0.3">
      <c r="B86" s="15" t="s">
        <v>87</v>
      </c>
      <c r="C86" s="24">
        <f t="shared" si="3"/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</row>
    <row r="87" spans="2:9" x14ac:dyDescent="0.3">
      <c r="B87" s="15" t="s">
        <v>88</v>
      </c>
      <c r="C87" s="24">
        <f t="shared" si="3"/>
        <v>0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</row>
    <row r="88" spans="2:9" x14ac:dyDescent="0.3">
      <c r="B88" s="15" t="s">
        <v>89</v>
      </c>
      <c r="C88" s="24">
        <f t="shared" si="3"/>
        <v>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</row>
    <row r="89" spans="2:9" x14ac:dyDescent="0.3">
      <c r="B89" s="15" t="s">
        <v>90</v>
      </c>
      <c r="C89" s="24">
        <f t="shared" si="3"/>
        <v>0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</row>
    <row r="90" spans="2:9" x14ac:dyDescent="0.3">
      <c r="B90" s="15" t="s">
        <v>91</v>
      </c>
      <c r="C90" s="24">
        <f t="shared" si="3"/>
        <v>0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</row>
    <row r="91" spans="2:9" x14ac:dyDescent="0.3">
      <c r="B91" s="15" t="s">
        <v>92</v>
      </c>
      <c r="C91" s="24">
        <f t="shared" si="3"/>
        <v>0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</row>
    <row r="92" spans="2:9" x14ac:dyDescent="0.3">
      <c r="B92" s="15" t="s">
        <v>93</v>
      </c>
      <c r="C92" s="24">
        <f t="shared" si="3"/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</row>
    <row r="93" spans="2:9" x14ac:dyDescent="0.3">
      <c r="B93" s="15" t="s">
        <v>94</v>
      </c>
      <c r="C93" s="24">
        <f t="shared" si="3"/>
        <v>0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</row>
    <row r="94" spans="2:9" x14ac:dyDescent="0.3">
      <c r="B94" s="9" t="s">
        <v>16</v>
      </c>
      <c r="C94" s="23">
        <f t="shared" si="3"/>
        <v>4.4094902858796296E-2</v>
      </c>
      <c r="D94" s="42">
        <v>3.9142673611111114E-4</v>
      </c>
      <c r="E94" s="42">
        <v>1.4766876157407407E-3</v>
      </c>
      <c r="F94" s="42">
        <v>1.8106591932870369E-2</v>
      </c>
      <c r="G94" s="42">
        <v>1.3407771446759259E-2</v>
      </c>
      <c r="H94" s="42">
        <v>5.451330405092593E-3</v>
      </c>
      <c r="I94" s="42">
        <v>5.2610947222222221E-3</v>
      </c>
    </row>
    <row r="95" spans="2:9" x14ac:dyDescent="0.3">
      <c r="B95" s="17" t="s">
        <v>46</v>
      </c>
    </row>
    <row r="96" spans="2:9" x14ac:dyDescent="0.3">
      <c r="B96" s="15" t="s">
        <v>67</v>
      </c>
      <c r="C96" s="24">
        <f t="shared" si="3"/>
        <v>2.1645679907407404E-2</v>
      </c>
      <c r="D96" s="24">
        <f>D65*D5</f>
        <v>1.6160062499999999E-4</v>
      </c>
      <c r="E96" s="24">
        <f>E65*E5</f>
        <v>2.1881137731481483E-4</v>
      </c>
      <c r="F96" s="24">
        <f>F65*F5</f>
        <v>1.0230755277777778E-2</v>
      </c>
      <c r="G96" s="24">
        <f>G65*G5</f>
        <v>7.1952197453703697E-3</v>
      </c>
      <c r="H96" s="24">
        <f>H65*H5</f>
        <v>1.8839700462962964E-3</v>
      </c>
      <c r="I96" s="24">
        <f>I65*I5</f>
        <v>1.9553228356481481E-3</v>
      </c>
    </row>
    <row r="97" spans="2:9" x14ac:dyDescent="0.3">
      <c r="B97" s="15" t="s">
        <v>68</v>
      </c>
      <c r="C97" s="24">
        <f t="shared" si="3"/>
        <v>1.5549944374999999E-2</v>
      </c>
      <c r="D97" s="24">
        <f>D66*D5</f>
        <v>1.6000548611111112E-4</v>
      </c>
      <c r="E97" s="24">
        <f>E66*E5</f>
        <v>1.0002794328703704E-3</v>
      </c>
      <c r="F97" s="24">
        <f>F66*F5</f>
        <v>4.4965683101851851E-3</v>
      </c>
      <c r="G97" s="24">
        <f>G66*G5</f>
        <v>3.3486161342592591E-3</v>
      </c>
      <c r="H97" s="24">
        <f>H66*H5</f>
        <v>3.4337221874999996E-3</v>
      </c>
      <c r="I97" s="24">
        <f>I66*I5</f>
        <v>3.1107528240740742E-3</v>
      </c>
    </row>
    <row r="98" spans="2:9" x14ac:dyDescent="0.3">
      <c r="B98" s="15" t="s">
        <v>69</v>
      </c>
      <c r="C98" s="24">
        <f t="shared" si="3"/>
        <v>0</v>
      </c>
      <c r="D98" s="24">
        <f>D67*D5</f>
        <v>0</v>
      </c>
      <c r="E98" s="24">
        <f>E67*E5</f>
        <v>0</v>
      </c>
      <c r="F98" s="24">
        <f>F67*F5</f>
        <v>0</v>
      </c>
      <c r="G98" s="24">
        <f>G67*G5</f>
        <v>0</v>
      </c>
      <c r="H98" s="24">
        <f>H67*H5</f>
        <v>0</v>
      </c>
      <c r="I98" s="24">
        <f>I67*I5</f>
        <v>0</v>
      </c>
    </row>
    <row r="99" spans="2:9" x14ac:dyDescent="0.3">
      <c r="B99" s="15" t="s">
        <v>70</v>
      </c>
      <c r="C99" s="24">
        <f t="shared" si="3"/>
        <v>0</v>
      </c>
      <c r="D99" s="24">
        <f>D68*D5</f>
        <v>0</v>
      </c>
      <c r="E99" s="24">
        <f>E68*E5</f>
        <v>0</v>
      </c>
      <c r="F99" s="24">
        <f>F68*F5</f>
        <v>0</v>
      </c>
      <c r="G99" s="24">
        <f>G68*G5</f>
        <v>0</v>
      </c>
      <c r="H99" s="24">
        <f>H68*H5</f>
        <v>0</v>
      </c>
      <c r="I99" s="24">
        <f>I68*I5</f>
        <v>0</v>
      </c>
    </row>
    <row r="100" spans="2:9" x14ac:dyDescent="0.3">
      <c r="B100" s="15" t="s">
        <v>71</v>
      </c>
      <c r="C100" s="24">
        <f t="shared" si="3"/>
        <v>0</v>
      </c>
      <c r="D100" s="24">
        <f>D69*D5</f>
        <v>0</v>
      </c>
      <c r="E100" s="24">
        <f>E69*E5</f>
        <v>0</v>
      </c>
      <c r="F100" s="24">
        <f>F69*F5</f>
        <v>0</v>
      </c>
      <c r="G100" s="24">
        <f>G69*G5</f>
        <v>0</v>
      </c>
      <c r="H100" s="24">
        <f>H69*H5</f>
        <v>0</v>
      </c>
      <c r="I100" s="24">
        <f>I69*I5</f>
        <v>0</v>
      </c>
    </row>
    <row r="101" spans="2:9" x14ac:dyDescent="0.3">
      <c r="B101" s="15" t="s">
        <v>72</v>
      </c>
      <c r="C101" s="24">
        <f t="shared" si="3"/>
        <v>6.821732280092592E-3</v>
      </c>
      <c r="D101" s="24">
        <f>D70*D5</f>
        <v>4.4357662037037037E-5</v>
      </c>
      <c r="E101" s="24">
        <f>E70*E5</f>
        <v>2.0551347222222223E-4</v>
      </c>
      <c r="F101" s="24">
        <f>F70*F5</f>
        <v>3.3792683449074077E-3</v>
      </c>
      <c r="G101" s="24">
        <f>G70*G5</f>
        <v>2.8639355671296295E-3</v>
      </c>
      <c r="H101" s="24">
        <f>H70*H5</f>
        <v>1.3363817129629629E-4</v>
      </c>
      <c r="I101" s="24">
        <f>I70*I5</f>
        <v>1.9501906250000002E-4</v>
      </c>
    </row>
    <row r="102" spans="2:9" x14ac:dyDescent="0.3">
      <c r="B102" s="15" t="s">
        <v>73</v>
      </c>
      <c r="C102" s="24">
        <f t="shared" si="3"/>
        <v>0</v>
      </c>
      <c r="D102" s="24">
        <f>D71*D5</f>
        <v>0</v>
      </c>
      <c r="E102" s="24">
        <f>E71*E5</f>
        <v>0</v>
      </c>
      <c r="F102" s="24">
        <f>F71*F5</f>
        <v>0</v>
      </c>
      <c r="G102" s="24">
        <f>G71*G5</f>
        <v>0</v>
      </c>
      <c r="H102" s="24">
        <f>H71*H5</f>
        <v>0</v>
      </c>
      <c r="I102" s="24">
        <f>I71*I5</f>
        <v>0</v>
      </c>
    </row>
    <row r="103" spans="2:9" x14ac:dyDescent="0.3">
      <c r="B103" s="15" t="s">
        <v>74</v>
      </c>
      <c r="C103" s="24">
        <f t="shared" si="3"/>
        <v>7.7546296296296301E-5</v>
      </c>
      <c r="D103" s="24">
        <f>D72*D5</f>
        <v>2.5462962962962965E-5</v>
      </c>
      <c r="E103" s="24">
        <f>E72*E5</f>
        <v>5.2083333333333337E-5</v>
      </c>
      <c r="F103" s="24">
        <f>F72*F5</f>
        <v>0</v>
      </c>
      <c r="G103" s="24">
        <f>G72*G5</f>
        <v>0</v>
      </c>
      <c r="H103" s="24">
        <f>H72*H5</f>
        <v>0</v>
      </c>
      <c r="I103" s="24">
        <f>I72*I5</f>
        <v>0</v>
      </c>
    </row>
    <row r="104" spans="2:9" x14ac:dyDescent="0.3">
      <c r="B104" s="15" t="s">
        <v>74</v>
      </c>
      <c r="C104" s="24">
        <f t="shared" si="3"/>
        <v>0</v>
      </c>
      <c r="D104" s="24">
        <f>D73*D5</f>
        <v>0</v>
      </c>
      <c r="E104" s="24">
        <f>E73*E5</f>
        <v>0</v>
      </c>
      <c r="F104" s="24">
        <f>F73*F5</f>
        <v>0</v>
      </c>
      <c r="G104" s="24">
        <f>G73*G5</f>
        <v>0</v>
      </c>
      <c r="H104" s="24">
        <f>H73*H5</f>
        <v>0</v>
      </c>
      <c r="I104" s="24">
        <f>I73*I5</f>
        <v>0</v>
      </c>
    </row>
    <row r="105" spans="2:9" x14ac:dyDescent="0.3">
      <c r="B105" s="15" t="s">
        <v>75</v>
      </c>
      <c r="C105" s="24">
        <f t="shared" si="3"/>
        <v>0</v>
      </c>
      <c r="D105" s="24">
        <f>D74*D5</f>
        <v>0</v>
      </c>
      <c r="E105" s="24">
        <f>E74*E5</f>
        <v>0</v>
      </c>
      <c r="F105" s="24">
        <f>F74*F5</f>
        <v>0</v>
      </c>
      <c r="G105" s="24">
        <f>G74*G5</f>
        <v>0</v>
      </c>
      <c r="H105" s="24">
        <f>H74*H5</f>
        <v>0</v>
      </c>
      <c r="I105" s="24">
        <f>I74*I5</f>
        <v>0</v>
      </c>
    </row>
    <row r="106" spans="2:9" x14ac:dyDescent="0.3">
      <c r="B106" s="15" t="s">
        <v>76</v>
      </c>
      <c r="C106" s="24">
        <f t="shared" si="3"/>
        <v>0</v>
      </c>
      <c r="D106" s="24">
        <f>D75*D5</f>
        <v>0</v>
      </c>
      <c r="E106" s="24">
        <f>E75*E5</f>
        <v>0</v>
      </c>
      <c r="F106" s="24">
        <f>F75*F5</f>
        <v>0</v>
      </c>
      <c r="G106" s="24">
        <f>G75*G5</f>
        <v>0</v>
      </c>
      <c r="H106" s="24">
        <f>H75*H5</f>
        <v>0</v>
      </c>
      <c r="I106" s="24">
        <f>I75*I5</f>
        <v>0</v>
      </c>
    </row>
    <row r="107" spans="2:9" x14ac:dyDescent="0.3">
      <c r="B107" s="15" t="s">
        <v>77</v>
      </c>
      <c r="C107" s="24">
        <f t="shared" si="3"/>
        <v>0</v>
      </c>
      <c r="D107" s="24">
        <f>D76*D5</f>
        <v>0</v>
      </c>
      <c r="E107" s="24">
        <f>E76*E5</f>
        <v>0</v>
      </c>
      <c r="F107" s="24">
        <f>F76*F5</f>
        <v>0</v>
      </c>
      <c r="G107" s="24">
        <f>G76*G5</f>
        <v>0</v>
      </c>
      <c r="H107" s="24">
        <f>H76*H5</f>
        <v>0</v>
      </c>
      <c r="I107" s="24">
        <f>I76*I5</f>
        <v>0</v>
      </c>
    </row>
    <row r="108" spans="2:9" x14ac:dyDescent="0.3">
      <c r="B108" s="15" t="s">
        <v>78</v>
      </c>
      <c r="C108" s="24">
        <f t="shared" ref="C108:C125" si="4">SUM(D108:J108)</f>
        <v>0</v>
      </c>
      <c r="D108" s="24">
        <f>D77*D5</f>
        <v>0</v>
      </c>
      <c r="E108" s="24">
        <f>E77*E5</f>
        <v>0</v>
      </c>
      <c r="F108" s="24">
        <f>F77*F5</f>
        <v>0</v>
      </c>
      <c r="G108" s="24">
        <f>G77*G5</f>
        <v>0</v>
      </c>
      <c r="H108" s="24">
        <f>H77*H5</f>
        <v>0</v>
      </c>
      <c r="I108" s="24">
        <f>I77*I5</f>
        <v>0</v>
      </c>
    </row>
    <row r="109" spans="2:9" x14ac:dyDescent="0.3">
      <c r="B109" s="15" t="s">
        <v>79</v>
      </c>
      <c r="C109" s="24">
        <f t="shared" si="4"/>
        <v>0</v>
      </c>
      <c r="D109" s="24">
        <f>D78*D5</f>
        <v>0</v>
      </c>
      <c r="E109" s="24">
        <f>E78*E5</f>
        <v>0</v>
      </c>
      <c r="F109" s="24">
        <f>F78*F5</f>
        <v>0</v>
      </c>
      <c r="G109" s="24">
        <f>G78*G5</f>
        <v>0</v>
      </c>
      <c r="H109" s="24">
        <f>H78*H5</f>
        <v>0</v>
      </c>
      <c r="I109" s="24">
        <f>I78*I5</f>
        <v>0</v>
      </c>
    </row>
    <row r="110" spans="2:9" x14ac:dyDescent="0.3">
      <c r="B110" s="15" t="s">
        <v>80</v>
      </c>
      <c r="C110" s="24">
        <f t="shared" si="4"/>
        <v>0</v>
      </c>
      <c r="D110" s="24">
        <f>D79*D5</f>
        <v>0</v>
      </c>
      <c r="E110" s="24">
        <f>E79*E5</f>
        <v>0</v>
      </c>
      <c r="F110" s="24">
        <f>F79*F5</f>
        <v>0</v>
      </c>
      <c r="G110" s="24">
        <f>G79*G5</f>
        <v>0</v>
      </c>
      <c r="H110" s="24">
        <f>H79*H5</f>
        <v>0</v>
      </c>
      <c r="I110" s="24">
        <f>I79*I5</f>
        <v>0</v>
      </c>
    </row>
    <row r="111" spans="2:9" x14ac:dyDescent="0.3">
      <c r="B111" s="15" t="s">
        <v>81</v>
      </c>
      <c r="C111" s="24">
        <f t="shared" si="4"/>
        <v>0</v>
      </c>
      <c r="D111" s="24">
        <f>D80*D5</f>
        <v>0</v>
      </c>
      <c r="E111" s="24">
        <f>E80*E5</f>
        <v>0</v>
      </c>
      <c r="F111" s="24">
        <f>F80*F5</f>
        <v>0</v>
      </c>
      <c r="G111" s="24">
        <f>G80*G5</f>
        <v>0</v>
      </c>
      <c r="H111" s="24">
        <f>H80*H5</f>
        <v>0</v>
      </c>
      <c r="I111" s="24">
        <f>I80*I5</f>
        <v>0</v>
      </c>
    </row>
    <row r="112" spans="2:9" x14ac:dyDescent="0.3">
      <c r="B112" s="15" t="s">
        <v>82</v>
      </c>
      <c r="C112" s="24">
        <f t="shared" si="4"/>
        <v>0</v>
      </c>
      <c r="D112" s="24">
        <f>D81*D5</f>
        <v>0</v>
      </c>
      <c r="E112" s="24">
        <f>E81*E5</f>
        <v>0</v>
      </c>
      <c r="F112" s="24">
        <f>F81*F5</f>
        <v>0</v>
      </c>
      <c r="G112" s="24">
        <f>G81*G5</f>
        <v>0</v>
      </c>
      <c r="H112" s="24">
        <f>H81*H5</f>
        <v>0</v>
      </c>
      <c r="I112" s="24">
        <f>I81*I5</f>
        <v>0</v>
      </c>
    </row>
    <row r="113" spans="2:9" x14ac:dyDescent="0.3">
      <c r="B113" s="15" t="s">
        <v>83</v>
      </c>
      <c r="C113" s="24">
        <f t="shared" si="4"/>
        <v>0</v>
      </c>
      <c r="D113" s="24">
        <f>D82*D5</f>
        <v>0</v>
      </c>
      <c r="E113" s="24">
        <f>E82*E5</f>
        <v>0</v>
      </c>
      <c r="F113" s="24">
        <f>F82*F5</f>
        <v>0</v>
      </c>
      <c r="G113" s="24">
        <f>G82*G5</f>
        <v>0</v>
      </c>
      <c r="H113" s="24">
        <f>H82*H5</f>
        <v>0</v>
      </c>
      <c r="I113" s="24">
        <f>I82*I5</f>
        <v>0</v>
      </c>
    </row>
    <row r="114" spans="2:9" x14ac:dyDescent="0.3">
      <c r="B114" s="15" t="s">
        <v>84</v>
      </c>
      <c r="C114" s="24">
        <f t="shared" si="4"/>
        <v>0</v>
      </c>
      <c r="D114" s="24">
        <f>D83*D5</f>
        <v>0</v>
      </c>
      <c r="E114" s="24">
        <f>E83*E5</f>
        <v>0</v>
      </c>
      <c r="F114" s="24">
        <f>F83*F5</f>
        <v>0</v>
      </c>
      <c r="G114" s="24">
        <f>G83*G5</f>
        <v>0</v>
      </c>
      <c r="H114" s="24">
        <f>H83*H5</f>
        <v>0</v>
      </c>
      <c r="I114" s="24">
        <f>I83*I5</f>
        <v>0</v>
      </c>
    </row>
    <row r="115" spans="2:9" x14ac:dyDescent="0.3">
      <c r="B115" s="15" t="s">
        <v>85</v>
      </c>
      <c r="C115" s="24">
        <f t="shared" si="4"/>
        <v>0</v>
      </c>
      <c r="D115" s="24">
        <f>D84*D5</f>
        <v>0</v>
      </c>
      <c r="E115" s="24">
        <f>E84*E5</f>
        <v>0</v>
      </c>
      <c r="F115" s="24">
        <f>F84*F5</f>
        <v>0</v>
      </c>
      <c r="G115" s="24">
        <f>G84*G5</f>
        <v>0</v>
      </c>
      <c r="H115" s="24">
        <f>H84*H5</f>
        <v>0</v>
      </c>
      <c r="I115" s="24">
        <f>I84*I5</f>
        <v>0</v>
      </c>
    </row>
    <row r="116" spans="2:9" x14ac:dyDescent="0.3">
      <c r="B116" s="15" t="s">
        <v>86</v>
      </c>
      <c r="C116" s="24">
        <f t="shared" si="4"/>
        <v>0</v>
      </c>
      <c r="D116" s="24">
        <f>D85*D5</f>
        <v>0</v>
      </c>
      <c r="E116" s="24">
        <f>E85*E5</f>
        <v>0</v>
      </c>
      <c r="F116" s="24">
        <f>F85*F5</f>
        <v>0</v>
      </c>
      <c r="G116" s="24">
        <f>G85*G5</f>
        <v>0</v>
      </c>
      <c r="H116" s="24">
        <f>H85*H5</f>
        <v>0</v>
      </c>
      <c r="I116" s="24">
        <f>I85*I5</f>
        <v>0</v>
      </c>
    </row>
    <row r="117" spans="2:9" x14ac:dyDescent="0.3">
      <c r="B117" s="15" t="s">
        <v>87</v>
      </c>
      <c r="C117" s="24">
        <f t="shared" si="4"/>
        <v>0</v>
      </c>
      <c r="D117" s="24">
        <f>D86*D5</f>
        <v>0</v>
      </c>
      <c r="E117" s="24">
        <f>E86*E5</f>
        <v>0</v>
      </c>
      <c r="F117" s="24">
        <f>F86*F5</f>
        <v>0</v>
      </c>
      <c r="G117" s="24">
        <f>G86*G5</f>
        <v>0</v>
      </c>
      <c r="H117" s="24">
        <f>H86*H5</f>
        <v>0</v>
      </c>
      <c r="I117" s="24">
        <f>I86*I5</f>
        <v>0</v>
      </c>
    </row>
    <row r="118" spans="2:9" x14ac:dyDescent="0.3">
      <c r="B118" s="15" t="s">
        <v>88</v>
      </c>
      <c r="C118" s="24">
        <f t="shared" si="4"/>
        <v>0</v>
      </c>
      <c r="D118" s="24">
        <f>D87*D5</f>
        <v>0</v>
      </c>
      <c r="E118" s="24">
        <f>E87*E5</f>
        <v>0</v>
      </c>
      <c r="F118" s="24">
        <f>F87*F5</f>
        <v>0</v>
      </c>
      <c r="G118" s="24">
        <f>G87*G5</f>
        <v>0</v>
      </c>
      <c r="H118" s="24">
        <f>H87*H5</f>
        <v>0</v>
      </c>
      <c r="I118" s="24">
        <f>I87*I5</f>
        <v>0</v>
      </c>
    </row>
    <row r="119" spans="2:9" x14ac:dyDescent="0.3">
      <c r="B119" s="15" t="s">
        <v>89</v>
      </c>
      <c r="C119" s="24">
        <f t="shared" si="4"/>
        <v>0</v>
      </c>
      <c r="D119" s="24">
        <f>D88*D5</f>
        <v>0</v>
      </c>
      <c r="E119" s="24">
        <f>E88*E5</f>
        <v>0</v>
      </c>
      <c r="F119" s="24">
        <f>F88*F5</f>
        <v>0</v>
      </c>
      <c r="G119" s="24">
        <f>G88*G5</f>
        <v>0</v>
      </c>
      <c r="H119" s="24">
        <f>H88*H5</f>
        <v>0</v>
      </c>
      <c r="I119" s="24">
        <f>I88*I5</f>
        <v>0</v>
      </c>
    </row>
    <row r="120" spans="2:9" x14ac:dyDescent="0.3">
      <c r="B120" s="15" t="s">
        <v>90</v>
      </c>
      <c r="C120" s="24">
        <f t="shared" si="4"/>
        <v>0</v>
      </c>
      <c r="D120" s="24">
        <f>D89*D5</f>
        <v>0</v>
      </c>
      <c r="E120" s="24">
        <f>E89*E5</f>
        <v>0</v>
      </c>
      <c r="F120" s="24">
        <f>F89*F5</f>
        <v>0</v>
      </c>
      <c r="G120" s="24">
        <f>G89*G5</f>
        <v>0</v>
      </c>
      <c r="H120" s="24">
        <f>H89*H5</f>
        <v>0</v>
      </c>
      <c r="I120" s="24">
        <f>I89*I5</f>
        <v>0</v>
      </c>
    </row>
    <row r="121" spans="2:9" x14ac:dyDescent="0.3">
      <c r="B121" s="15" t="s">
        <v>91</v>
      </c>
      <c r="C121" s="24">
        <f t="shared" si="4"/>
        <v>0</v>
      </c>
      <c r="D121" s="24">
        <f>D90*D5</f>
        <v>0</v>
      </c>
      <c r="E121" s="24">
        <f>E90*E5</f>
        <v>0</v>
      </c>
      <c r="F121" s="24">
        <f>F90*F5</f>
        <v>0</v>
      </c>
      <c r="G121" s="24">
        <f>G90*G5</f>
        <v>0</v>
      </c>
      <c r="H121" s="24">
        <f>H90*H5</f>
        <v>0</v>
      </c>
      <c r="I121" s="24">
        <f>I90*I5</f>
        <v>0</v>
      </c>
    </row>
    <row r="122" spans="2:9" x14ac:dyDescent="0.3">
      <c r="B122" s="15" t="s">
        <v>92</v>
      </c>
      <c r="C122" s="24">
        <f t="shared" si="4"/>
        <v>0</v>
      </c>
      <c r="D122" s="24">
        <f>D91*D5</f>
        <v>0</v>
      </c>
      <c r="E122" s="24">
        <f>E91*E5</f>
        <v>0</v>
      </c>
      <c r="F122" s="24">
        <f>F91*F5</f>
        <v>0</v>
      </c>
      <c r="G122" s="24">
        <f>G91*G5</f>
        <v>0</v>
      </c>
      <c r="H122" s="24">
        <f>H91*H5</f>
        <v>0</v>
      </c>
      <c r="I122" s="24">
        <f>I91*I5</f>
        <v>0</v>
      </c>
    </row>
    <row r="123" spans="2:9" x14ac:dyDescent="0.3">
      <c r="B123" s="15" t="s">
        <v>93</v>
      </c>
      <c r="C123" s="24">
        <f t="shared" si="4"/>
        <v>0</v>
      </c>
      <c r="D123" s="24">
        <f>D92*D5</f>
        <v>0</v>
      </c>
      <c r="E123" s="24">
        <f>E92*E5</f>
        <v>0</v>
      </c>
      <c r="F123" s="24">
        <f>F92*F5</f>
        <v>0</v>
      </c>
      <c r="G123" s="24">
        <f>G92*G5</f>
        <v>0</v>
      </c>
      <c r="H123" s="24">
        <f>H92*H5</f>
        <v>0</v>
      </c>
      <c r="I123" s="24">
        <f>I92*I5</f>
        <v>0</v>
      </c>
    </row>
    <row r="124" spans="2:9" x14ac:dyDescent="0.3">
      <c r="B124" s="15" t="s">
        <v>94</v>
      </c>
      <c r="C124" s="24">
        <f t="shared" si="4"/>
        <v>0</v>
      </c>
      <c r="D124" s="24">
        <f>D93*D5</f>
        <v>0</v>
      </c>
      <c r="E124" s="24">
        <f>E93*E5</f>
        <v>0</v>
      </c>
      <c r="F124" s="24">
        <f>F93*F5</f>
        <v>0</v>
      </c>
      <c r="G124" s="24">
        <f>G93*G5</f>
        <v>0</v>
      </c>
      <c r="H124" s="24">
        <f>H93*H5</f>
        <v>0</v>
      </c>
      <c r="I124" s="24">
        <f>I93*I5</f>
        <v>0</v>
      </c>
    </row>
    <row r="125" spans="2:9" x14ac:dyDescent="0.3">
      <c r="B125" s="9" t="s">
        <v>16</v>
      </c>
      <c r="C125" s="23">
        <f t="shared" si="4"/>
        <v>4.4094902858796296E-2</v>
      </c>
      <c r="D125" s="23">
        <f>D94*D5</f>
        <v>3.9142673611111114E-4</v>
      </c>
      <c r="E125" s="23">
        <f>E94*E5</f>
        <v>1.4766876157407407E-3</v>
      </c>
      <c r="F125" s="23">
        <f>F94*F5</f>
        <v>1.8106591932870369E-2</v>
      </c>
      <c r="G125" s="23">
        <f>G94*G5</f>
        <v>1.3407771446759259E-2</v>
      </c>
      <c r="H125" s="23">
        <f>H94*H5</f>
        <v>5.451330405092593E-3</v>
      </c>
      <c r="I125" s="23">
        <f>I94*I5</f>
        <v>5.2610947222222221E-3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Y29"/>
  <sheetViews>
    <sheetView workbookViewId="0"/>
  </sheetViews>
  <sheetFormatPr defaultColWidth="11.5546875" defaultRowHeight="14.4" x14ac:dyDescent="0.3"/>
  <cols>
    <col min="3" max="3" width="34.77734375" customWidth="1"/>
  </cols>
  <sheetData>
    <row r="2" spans="2:25" x14ac:dyDescent="0.3">
      <c r="B2" s="45" t="s">
        <v>2</v>
      </c>
      <c r="C2" s="11" t="s">
        <v>3</v>
      </c>
      <c r="D2" s="14" t="s">
        <v>4</v>
      </c>
      <c r="E2" s="14" t="s">
        <v>95</v>
      </c>
      <c r="F2" s="14" t="s">
        <v>96</v>
      </c>
      <c r="G2" s="14" t="s">
        <v>97</v>
      </c>
      <c r="H2" s="14" t="s">
        <v>98</v>
      </c>
      <c r="I2" s="14" t="s">
        <v>99</v>
      </c>
      <c r="J2" s="14" t="s">
        <v>100</v>
      </c>
      <c r="K2" s="14" t="s">
        <v>101</v>
      </c>
      <c r="L2" s="14" t="s">
        <v>24</v>
      </c>
      <c r="M2" s="14" t="s">
        <v>25</v>
      </c>
      <c r="N2" s="14" t="s">
        <v>26</v>
      </c>
      <c r="O2" s="14" t="s">
        <v>102</v>
      </c>
      <c r="P2" s="14" t="s">
        <v>101</v>
      </c>
      <c r="Q2" s="14" t="s">
        <v>16</v>
      </c>
      <c r="R2" s="14" t="s">
        <v>18</v>
      </c>
      <c r="S2" s="14" t="s">
        <v>20</v>
      </c>
      <c r="T2" s="14" t="s">
        <v>103</v>
      </c>
      <c r="U2" s="14" t="s">
        <v>101</v>
      </c>
      <c r="V2" s="14" t="s">
        <v>22</v>
      </c>
      <c r="W2" s="14" t="s">
        <v>27</v>
      </c>
      <c r="X2" s="14" t="s">
        <v>28</v>
      </c>
      <c r="Y2" s="14" t="s">
        <v>29</v>
      </c>
    </row>
    <row r="3" spans="2:25" ht="15" thickBot="1" x14ac:dyDescent="0.35">
      <c r="B3" s="3" t="s">
        <v>1</v>
      </c>
      <c r="C3" s="3"/>
      <c r="D3" s="3"/>
      <c r="E3" s="3">
        <f>SUM(E5:E30)</f>
        <v>147</v>
      </c>
      <c r="F3" s="3">
        <f>SUM(F5:F30)</f>
        <v>146</v>
      </c>
      <c r="G3" s="32"/>
      <c r="H3" s="32"/>
      <c r="I3" s="32"/>
      <c r="J3" s="32"/>
      <c r="K3" s="52">
        <f>SUM(K5:K30)</f>
        <v>52.784331000000009</v>
      </c>
      <c r="L3" s="53">
        <f>Nestings_Cost!$C$55</f>
        <v>64.744</v>
      </c>
      <c r="M3" s="53">
        <f>Nestings_Cost!$C$56</f>
        <v>64.744</v>
      </c>
      <c r="N3" s="54">
        <f>Nestings_Cost!$C$57</f>
        <v>45.808000000000007</v>
      </c>
      <c r="O3" s="33"/>
      <c r="P3" s="33">
        <f>SUM(P5:P30)</f>
        <v>2.5236393495370369E-2</v>
      </c>
      <c r="Q3" s="35">
        <f>Nestings_Cost!$C$20</f>
        <v>4.4094902858796296E-2</v>
      </c>
      <c r="R3" s="34">
        <f>Nestings_Cost!$C$58</f>
        <v>0</v>
      </c>
      <c r="S3" s="34">
        <f>Nestings_Cost!$C$59</f>
        <v>0</v>
      </c>
      <c r="T3" s="32"/>
      <c r="U3" s="32">
        <f>SUM(U5:U30)</f>
        <v>0</v>
      </c>
      <c r="V3" s="34">
        <f>Nestings_Cost!$C$60</f>
        <v>0</v>
      </c>
      <c r="W3" s="32">
        <f>SUM(W5:W30)</f>
        <v>64.743999999999986</v>
      </c>
      <c r="X3" s="32">
        <f>SUM(X5:X30)</f>
        <v>64.743999999999986</v>
      </c>
      <c r="Y3" s="32">
        <f>SUM(Y5:Y30)</f>
        <v>45.808000000000007</v>
      </c>
    </row>
    <row r="4" spans="2:25" ht="15" thickTop="1" x14ac:dyDescent="0.3"/>
    <row r="5" spans="2:25" ht="56.1" customHeight="1" x14ac:dyDescent="0.3">
      <c r="B5" s="46">
        <v>1</v>
      </c>
      <c r="C5" s="46">
        <v>10413</v>
      </c>
      <c r="D5" s="19"/>
      <c r="E5" s="28">
        <v>1</v>
      </c>
      <c r="F5" s="28">
        <v>1</v>
      </c>
      <c r="G5" s="29">
        <v>0.25366899999999998</v>
      </c>
      <c r="H5" s="29">
        <v>0.19922773000000002</v>
      </c>
      <c r="I5" s="29">
        <v>0.18139585</v>
      </c>
      <c r="J5" s="29">
        <v>0.23106099999999999</v>
      </c>
      <c r="K5" s="32">
        <f>J5*F5</f>
        <v>0.23106099999999999</v>
      </c>
      <c r="L5" s="32">
        <f>IFERROR((K5*$L$3)/$K$3,0)</f>
        <v>0.28341390523638532</v>
      </c>
      <c r="M5" s="32">
        <f>IFERROR((K5*$M$3)/$K$3,0)</f>
        <v>0.28341390523638532</v>
      </c>
      <c r="N5" s="32">
        <f>IFERROR((K5*$N$3)/$K$3,0)</f>
        <v>0.2005224294308097</v>
      </c>
      <c r="O5" s="30">
        <v>1.3786619212962961E-4</v>
      </c>
      <c r="P5" s="33">
        <f>F5*O5</f>
        <v>1.3786619212962961E-4</v>
      </c>
      <c r="Q5" s="26">
        <f>IFERROR((P5*$Q$3)/$P$3,0)</f>
        <v>2.4089006024507407E-4</v>
      </c>
      <c r="R5" s="32">
        <f>IFERROR((P5*$R$3)/$P$3,0)</f>
        <v>0</v>
      </c>
      <c r="S5" s="32">
        <f>IFERROR((P5*$S$3)/$P$3,0)</f>
        <v>0</v>
      </c>
      <c r="T5" s="29">
        <v>0</v>
      </c>
      <c r="U5" s="31">
        <f>T5*F5</f>
        <v>0</v>
      </c>
      <c r="V5" s="32">
        <f>IFERROR((U5*$V$3)/$U$3,0)</f>
        <v>0</v>
      </c>
      <c r="W5" s="27">
        <f>L5+R5+S5+V5</f>
        <v>0.28341390523638532</v>
      </c>
      <c r="X5" s="27">
        <f>M5+R5+S5+V5</f>
        <v>0.28341390523638532</v>
      </c>
      <c r="Y5" s="27">
        <f>N5+R5+S5+V5</f>
        <v>0.2005224294308097</v>
      </c>
    </row>
    <row r="6" spans="2:25" ht="56.1" customHeight="1" x14ac:dyDescent="0.3">
      <c r="B6" s="46">
        <v>2</v>
      </c>
      <c r="C6" s="46">
        <v>39566</v>
      </c>
      <c r="D6" s="19"/>
      <c r="E6" s="28">
        <v>4</v>
      </c>
      <c r="F6" s="28">
        <v>4</v>
      </c>
      <c r="G6" s="29">
        <v>8.7487365000000011E-2</v>
      </c>
      <c r="H6" s="29">
        <v>8.1081255000000005E-2</v>
      </c>
      <c r="I6" s="29">
        <v>7.7375760000000002E-2</v>
      </c>
      <c r="J6" s="29">
        <v>0.10974399999999999</v>
      </c>
      <c r="K6" s="32">
        <f>J6*F6</f>
        <v>0.43897599999999998</v>
      </c>
      <c r="L6" s="32">
        <f>IFERROR((K6*$L$3)/$K$3,0)</f>
        <v>0.53843747956187971</v>
      </c>
      <c r="M6" s="32">
        <f>IFERROR((K6*$M$3)/$K$3,0)</f>
        <v>0.53843747956187971</v>
      </c>
      <c r="N6" s="32">
        <f>IFERROR((K6*$N$3)/$K$3,0)</f>
        <v>0.38095798936998931</v>
      </c>
      <c r="O6" s="30">
        <v>2.4914398148148151E-5</v>
      </c>
      <c r="P6" s="33">
        <f>F6*O6</f>
        <v>9.9657592592592603E-5</v>
      </c>
      <c r="Q6" s="26">
        <f>IFERROR((P6*$Q$3)/$P$3,0)</f>
        <v>1.7412915460039967E-4</v>
      </c>
      <c r="R6" s="32">
        <f>IFERROR((P6*$R$3)/$P$3,0)</f>
        <v>0</v>
      </c>
      <c r="S6" s="32">
        <f>IFERROR((P6*$S$3)/$P$3,0)</f>
        <v>0</v>
      </c>
      <c r="T6" s="29">
        <v>0</v>
      </c>
      <c r="U6" s="31">
        <f>T6*F6</f>
        <v>0</v>
      </c>
      <c r="V6" s="32">
        <f>IFERROR((U6*$V$3)/$U$3,0)</f>
        <v>0</v>
      </c>
      <c r="W6" s="27">
        <f>L6+R6+S6+V6</f>
        <v>0.53843747956187971</v>
      </c>
      <c r="X6" s="27">
        <f>M6+R6+S6+V6</f>
        <v>0.53843747956187971</v>
      </c>
      <c r="Y6" s="27">
        <f>N6+R6+S6+V6</f>
        <v>0.38095798936998931</v>
      </c>
    </row>
    <row r="7" spans="2:25" ht="56.1" customHeight="1" x14ac:dyDescent="0.3">
      <c r="B7" s="46">
        <v>3</v>
      </c>
      <c r="C7" s="46">
        <v>10406</v>
      </c>
      <c r="D7" s="19"/>
      <c r="E7" s="28">
        <v>102</v>
      </c>
      <c r="F7" s="28">
        <v>102</v>
      </c>
      <c r="G7" s="29">
        <v>3.5431105000000004E-2</v>
      </c>
      <c r="H7" s="29">
        <v>3.3074535000000002E-2</v>
      </c>
      <c r="I7" s="29">
        <v>3.3074535000000002E-2</v>
      </c>
      <c r="J7" s="29">
        <v>4.5444999999999999E-2</v>
      </c>
      <c r="K7" s="32">
        <f>J7*F7</f>
        <v>4.6353900000000001</v>
      </c>
      <c r="L7" s="32">
        <f>IFERROR((K7*$L$3)/$K$3,0)</f>
        <v>5.6856586883709861</v>
      </c>
      <c r="M7" s="32">
        <f>IFERROR((K7*$M$3)/$K$3,0)</f>
        <v>5.6856586883709861</v>
      </c>
      <c r="N7" s="32">
        <f>IFERROR((K7*$N$3)/$K$3,0)</f>
        <v>4.0227457864342355</v>
      </c>
      <c r="O7" s="30">
        <v>3.3179965277777775E-5</v>
      </c>
      <c r="P7" s="33">
        <f>F7*O7</f>
        <v>3.3843564583333329E-3</v>
      </c>
      <c r="Q7" s="26">
        <f>IFERROR((P7*$Q$3)/$P$3,0)</f>
        <v>5.9133992064723919E-3</v>
      </c>
      <c r="R7" s="32">
        <f>IFERROR((P7*$R$3)/$P$3,0)</f>
        <v>0</v>
      </c>
      <c r="S7" s="32">
        <f>IFERROR((P7*$S$3)/$P$3,0)</f>
        <v>0</v>
      </c>
      <c r="T7" s="29">
        <v>0</v>
      </c>
      <c r="U7" s="31">
        <f>T7*F7</f>
        <v>0</v>
      </c>
      <c r="V7" s="32">
        <f>IFERROR((U7*$V$3)/$U$3,0)</f>
        <v>0</v>
      </c>
      <c r="W7" s="27">
        <f>L7+R7+S7+V7</f>
        <v>5.6856586883709861</v>
      </c>
      <c r="X7" s="27">
        <f>M7+R7+S7+V7</f>
        <v>5.6856586883709861</v>
      </c>
      <c r="Y7" s="27">
        <f>N7+R7+S7+V7</f>
        <v>4.0227457864342355</v>
      </c>
    </row>
    <row r="8" spans="2:25" ht="56.1" customHeight="1" x14ac:dyDescent="0.3">
      <c r="B8" s="46">
        <v>4</v>
      </c>
      <c r="C8" s="46">
        <v>21403</v>
      </c>
      <c r="D8" s="19"/>
      <c r="E8" s="28">
        <v>1</v>
      </c>
      <c r="F8" s="28">
        <v>1</v>
      </c>
      <c r="G8" s="29">
        <v>7.9087014550000001</v>
      </c>
      <c r="H8" s="29">
        <v>7.7666242999999984</v>
      </c>
      <c r="I8" s="29">
        <v>7.7612056900000006</v>
      </c>
      <c r="J8" s="29">
        <v>7.92218</v>
      </c>
      <c r="K8" s="32">
        <f>J8*F8</f>
        <v>7.92218</v>
      </c>
      <c r="L8" s="32">
        <f>IFERROR((K8*$L$3)/$K$3,0)</f>
        <v>9.7171568191325548</v>
      </c>
      <c r="M8" s="32">
        <f>IFERROR((K8*$M$3)/$K$3,0)</f>
        <v>9.7171568191325548</v>
      </c>
      <c r="N8" s="32">
        <f>IFERROR((K8*$N$3)/$K$3,0)</f>
        <v>6.8751315885769211</v>
      </c>
      <c r="O8" s="30">
        <v>1.2950820717592593E-3</v>
      </c>
      <c r="P8" s="33">
        <f>F8*O8</f>
        <v>1.2950820717592593E-3</v>
      </c>
      <c r="Q8" s="26">
        <f>IFERROR((P8*$Q$3)/$P$3,0)</f>
        <v>2.2628636757811458E-3</v>
      </c>
      <c r="R8" s="32">
        <f>IFERROR((P8*$R$3)/$P$3,0)</f>
        <v>0</v>
      </c>
      <c r="S8" s="32">
        <f>IFERROR((P8*$S$3)/$P$3,0)</f>
        <v>0</v>
      </c>
      <c r="T8" s="29">
        <v>0</v>
      </c>
      <c r="U8" s="31">
        <f>T8*F8</f>
        <v>0</v>
      </c>
      <c r="V8" s="32">
        <f>IFERROR((U8*$V$3)/$U$3,0)</f>
        <v>0</v>
      </c>
      <c r="W8" s="27">
        <f>L8+R8+S8+V8</f>
        <v>9.7171568191325548</v>
      </c>
      <c r="X8" s="27">
        <f>M8+R8+S8+V8</f>
        <v>9.7171568191325548</v>
      </c>
      <c r="Y8" s="27">
        <f>N8+R8+S8+V8</f>
        <v>6.8751315885769211</v>
      </c>
    </row>
    <row r="9" spans="2:25" ht="56.1" customHeight="1" x14ac:dyDescent="0.3">
      <c r="B9" s="46">
        <v>5</v>
      </c>
      <c r="C9" s="46">
        <v>21404</v>
      </c>
      <c r="D9" s="19"/>
      <c r="E9" s="28">
        <v>1</v>
      </c>
      <c r="F9" s="28">
        <v>1</v>
      </c>
      <c r="G9" s="29">
        <v>7.9087014550000001</v>
      </c>
      <c r="H9" s="29">
        <v>7.7661815050000005</v>
      </c>
      <c r="I9" s="29">
        <v>7.76450789</v>
      </c>
      <c r="J9" s="29">
        <v>7.9217389999999996</v>
      </c>
      <c r="K9" s="32">
        <f>J9*F9</f>
        <v>7.9217389999999996</v>
      </c>
      <c r="L9" s="32">
        <f>IFERROR((K9*$L$3)/$K$3,0)</f>
        <v>9.716615899062921</v>
      </c>
      <c r="M9" s="32">
        <f>IFERROR((K9*$M$3)/$K$3,0)</f>
        <v>9.716615899062921</v>
      </c>
      <c r="N9" s="32">
        <f>IFERROR((K9*$N$3)/$K$3,0)</f>
        <v>6.8747488740929574</v>
      </c>
      <c r="O9" s="30">
        <v>9.3056144675925925E-4</v>
      </c>
      <c r="P9" s="33">
        <f>F9*O9</f>
        <v>9.3056144675925925E-4</v>
      </c>
      <c r="Q9" s="26">
        <f>IFERROR((P9*$Q$3)/$P$3,0)</f>
        <v>1.6259461403040022E-3</v>
      </c>
      <c r="R9" s="32">
        <f>IFERROR((P9*$R$3)/$P$3,0)</f>
        <v>0</v>
      </c>
      <c r="S9" s="32">
        <f>IFERROR((P9*$S$3)/$P$3,0)</f>
        <v>0</v>
      </c>
      <c r="T9" s="29">
        <v>0</v>
      </c>
      <c r="U9" s="31">
        <f>T9*F9</f>
        <v>0</v>
      </c>
      <c r="V9" s="32">
        <f>IFERROR((U9*$V$3)/$U$3,0)</f>
        <v>0</v>
      </c>
      <c r="W9" s="27">
        <f>L9+R9+S9+V9</f>
        <v>9.716615899062921</v>
      </c>
      <c r="X9" s="27">
        <f>M9+R9+S9+V9</f>
        <v>9.716615899062921</v>
      </c>
      <c r="Y9" s="27">
        <f>N9+R9+S9+V9</f>
        <v>6.8747488740929574</v>
      </c>
    </row>
    <row r="10" spans="2:25" ht="56.1" customHeight="1" x14ac:dyDescent="0.3">
      <c r="B10" s="46">
        <v>6</v>
      </c>
      <c r="C10" s="46">
        <v>21405</v>
      </c>
      <c r="D10" s="19"/>
      <c r="E10" s="28">
        <v>2</v>
      </c>
      <c r="F10" s="28">
        <v>2</v>
      </c>
      <c r="G10" s="29">
        <v>3.9097447599999997</v>
      </c>
      <c r="H10" s="29">
        <v>3.9037332550000001</v>
      </c>
      <c r="I10" s="29">
        <v>3.8866218549999996</v>
      </c>
      <c r="J10" s="29">
        <v>4.0162339999999999</v>
      </c>
      <c r="K10" s="32">
        <f>J10*F10</f>
        <v>8.0324679999999997</v>
      </c>
      <c r="L10" s="32">
        <f>IFERROR((K10*$L$3)/$K$3,0)</f>
        <v>9.8524334464331815</v>
      </c>
      <c r="M10" s="32">
        <f>IFERROR((K10*$M$3)/$K$3,0)</f>
        <v>9.8524334464331815</v>
      </c>
      <c r="N10" s="32">
        <f>IFERROR((K10*$N$3)/$K$3,0)</f>
        <v>6.9708431872329681</v>
      </c>
      <c r="O10" s="30">
        <v>6.8045969907407414E-4</v>
      </c>
      <c r="P10" s="33">
        <f>F10*O10</f>
        <v>1.3609193981481483E-3</v>
      </c>
      <c r="Q10" s="26">
        <f>IFERROR((P10*$Q$3)/$P$3,0)</f>
        <v>2.377899546977777E-3</v>
      </c>
      <c r="R10" s="32">
        <f>IFERROR((P10*$R$3)/$P$3,0)</f>
        <v>0</v>
      </c>
      <c r="S10" s="32">
        <f>IFERROR((P10*$S$3)/$P$3,0)</f>
        <v>0</v>
      </c>
      <c r="T10" s="29">
        <v>0</v>
      </c>
      <c r="U10" s="31">
        <f>T10*F10</f>
        <v>0</v>
      </c>
      <c r="V10" s="32">
        <f>IFERROR((U10*$V$3)/$U$3,0)</f>
        <v>0</v>
      </c>
      <c r="W10" s="27">
        <f>L10+R10+S10+V10</f>
        <v>9.8524334464331815</v>
      </c>
      <c r="X10" s="27">
        <f>M10+R10+S10+V10</f>
        <v>9.8524334464331815</v>
      </c>
      <c r="Y10" s="27">
        <f>N10+R10+S10+V10</f>
        <v>6.9708431872329681</v>
      </c>
    </row>
    <row r="11" spans="2:25" ht="56.1" customHeight="1" x14ac:dyDescent="0.3">
      <c r="B11" s="46">
        <v>7</v>
      </c>
      <c r="C11" s="46">
        <v>21406</v>
      </c>
      <c r="D11" s="19"/>
      <c r="E11" s="28">
        <v>2</v>
      </c>
      <c r="F11" s="28">
        <v>2</v>
      </c>
      <c r="G11" s="29">
        <v>1.2571475399999998</v>
      </c>
      <c r="H11" s="29">
        <v>1.2569824300000001</v>
      </c>
      <c r="I11" s="29">
        <v>1.2534100499999998</v>
      </c>
      <c r="J11" s="29">
        <v>1.34487</v>
      </c>
      <c r="K11" s="32">
        <f>J11*F11</f>
        <v>2.68974</v>
      </c>
      <c r="L11" s="32">
        <f>IFERROR((K11*$L$3)/$K$3,0)</f>
        <v>3.2991708573515872</v>
      </c>
      <c r="M11" s="32">
        <f>IFERROR((K11*$M$3)/$K$3,0)</f>
        <v>3.2991708573515872</v>
      </c>
      <c r="N11" s="32">
        <f>IFERROR((K11*$N$3)/$K$3,0)</f>
        <v>2.3342459321877169</v>
      </c>
      <c r="O11" s="30">
        <v>4.6489972222222219E-4</v>
      </c>
      <c r="P11" s="33">
        <f>F11*O11</f>
        <v>9.2979944444444439E-4</v>
      </c>
      <c r="Q11" s="26">
        <f>IFERROR((P11*$Q$3)/$P$3,0)</f>
        <v>1.6246147132101861E-3</v>
      </c>
      <c r="R11" s="32">
        <f>IFERROR((P11*$R$3)/$P$3,0)</f>
        <v>0</v>
      </c>
      <c r="S11" s="32">
        <f>IFERROR((P11*$S$3)/$P$3,0)</f>
        <v>0</v>
      </c>
      <c r="T11" s="29">
        <v>0</v>
      </c>
      <c r="U11" s="31">
        <f>T11*F11</f>
        <v>0</v>
      </c>
      <c r="V11" s="32">
        <f>IFERROR((U11*$V$3)/$U$3,0)</f>
        <v>0</v>
      </c>
      <c r="W11" s="27">
        <f>L11+R11+S11+V11</f>
        <v>3.2991708573515872</v>
      </c>
      <c r="X11" s="27">
        <f>M11+R11+S11+V11</f>
        <v>3.2991708573515872</v>
      </c>
      <c r="Y11" s="27">
        <f>N11+R11+S11+V11</f>
        <v>2.3342459321877169</v>
      </c>
    </row>
    <row r="12" spans="2:25" ht="56.1" customHeight="1" x14ac:dyDescent="0.3">
      <c r="B12" s="46">
        <v>8</v>
      </c>
      <c r="C12" s="46">
        <v>21407</v>
      </c>
      <c r="D12" s="19"/>
      <c r="E12" s="28">
        <v>1</v>
      </c>
      <c r="F12" s="28">
        <v>1</v>
      </c>
      <c r="G12" s="29">
        <v>3.441245135</v>
      </c>
      <c r="H12" s="29">
        <v>3.4352411350000001</v>
      </c>
      <c r="I12" s="29">
        <v>2.7017849899999997</v>
      </c>
      <c r="J12" s="29">
        <v>3.539183</v>
      </c>
      <c r="K12" s="32">
        <f>J12*F12</f>
        <v>3.539183</v>
      </c>
      <c r="L12" s="32">
        <f>IFERROR((K12*$L$3)/$K$3,0)</f>
        <v>4.3410773578242372</v>
      </c>
      <c r="M12" s="32">
        <f>IFERROR((K12*$M$3)/$K$3,0)</f>
        <v>4.3410773578242372</v>
      </c>
      <c r="N12" s="32">
        <f>IFERROR((K12*$N$3)/$K$3,0)</f>
        <v>3.0714208514644241</v>
      </c>
      <c r="O12" s="30">
        <v>9.5894986111111108E-4</v>
      </c>
      <c r="P12" s="33">
        <f>F12*O12</f>
        <v>9.5894986111111108E-4</v>
      </c>
      <c r="Q12" s="26">
        <f>IFERROR((P12*$Q$3)/$P$3,0)</f>
        <v>1.6755484883332404E-3</v>
      </c>
      <c r="R12" s="32">
        <f>IFERROR((P12*$R$3)/$P$3,0)</f>
        <v>0</v>
      </c>
      <c r="S12" s="32">
        <f>IFERROR((P12*$S$3)/$P$3,0)</f>
        <v>0</v>
      </c>
      <c r="T12" s="29">
        <v>0</v>
      </c>
      <c r="U12" s="31">
        <f>T12*F12</f>
        <v>0</v>
      </c>
      <c r="V12" s="32">
        <f>IFERROR((U12*$V$3)/$U$3,0)</f>
        <v>0</v>
      </c>
      <c r="W12" s="27">
        <f>L12+R12+S12+V12</f>
        <v>4.3410773578242372</v>
      </c>
      <c r="X12" s="27">
        <f>M12+R12+S12+V12</f>
        <v>4.3410773578242372</v>
      </c>
      <c r="Y12" s="27">
        <f>N12+R12+S12+V12</f>
        <v>3.0714208514644241</v>
      </c>
    </row>
    <row r="13" spans="2:25" ht="56.1" customHeight="1" x14ac:dyDescent="0.3">
      <c r="B13" s="46">
        <v>9</v>
      </c>
      <c r="C13" s="46">
        <v>21431</v>
      </c>
      <c r="D13" s="19"/>
      <c r="E13" s="28">
        <v>1</v>
      </c>
      <c r="F13" s="28">
        <v>0</v>
      </c>
      <c r="G13" s="29">
        <v>3.1573234800000001</v>
      </c>
      <c r="H13" s="29">
        <v>3.0717965</v>
      </c>
      <c r="I13" s="29">
        <v>3.0704606099999996</v>
      </c>
      <c r="J13" s="29">
        <v>3.2016499999999999</v>
      </c>
      <c r="K13" s="32">
        <f>J13*F13</f>
        <v>0</v>
      </c>
      <c r="L13" s="32">
        <f>IFERROR((K13*$L$3)/$K$3,0)</f>
        <v>0</v>
      </c>
      <c r="M13" s="32">
        <f>IFERROR((K13*$M$3)/$K$3,0)</f>
        <v>0</v>
      </c>
      <c r="N13" s="32">
        <f>IFERROR((K13*$N$3)/$K$3,0)</f>
        <v>0</v>
      </c>
      <c r="O13" s="30">
        <v>5.9014721064814819E-4</v>
      </c>
      <c r="P13" s="33">
        <f>F13*O13</f>
        <v>0</v>
      </c>
      <c r="Q13" s="26">
        <f>IFERROR((P13*$Q$3)/$P$3,0)</f>
        <v>0</v>
      </c>
      <c r="R13" s="32">
        <f>IFERROR((P13*$R$3)/$P$3,0)</f>
        <v>0</v>
      </c>
      <c r="S13" s="32">
        <f>IFERROR((P13*$S$3)/$P$3,0)</f>
        <v>0</v>
      </c>
      <c r="T13" s="29">
        <v>0</v>
      </c>
      <c r="U13" s="31">
        <f>T13*F13</f>
        <v>0</v>
      </c>
      <c r="V13" s="32">
        <f>IFERROR((U13*$V$3)/$U$3,0)</f>
        <v>0</v>
      </c>
      <c r="W13" s="27">
        <f>L13+R13+S13+V13</f>
        <v>0</v>
      </c>
      <c r="X13" s="27">
        <f>M13+R13+S13+V13</f>
        <v>0</v>
      </c>
      <c r="Y13" s="27">
        <f>N13+R13+S13+V13</f>
        <v>0</v>
      </c>
    </row>
    <row r="14" spans="2:25" ht="56.1" customHeight="1" x14ac:dyDescent="0.3">
      <c r="B14" s="46">
        <v>10</v>
      </c>
      <c r="C14" s="46">
        <v>21432</v>
      </c>
      <c r="D14" s="19"/>
      <c r="E14" s="28">
        <v>1</v>
      </c>
      <c r="F14" s="28">
        <v>1</v>
      </c>
      <c r="G14" s="29">
        <v>1.59928548</v>
      </c>
      <c r="H14" s="29">
        <v>1.2688853600000001</v>
      </c>
      <c r="I14" s="29">
        <v>0.74957688499999997</v>
      </c>
      <c r="J14" s="29">
        <v>1.329987</v>
      </c>
      <c r="K14" s="32">
        <f>J14*F14</f>
        <v>1.329987</v>
      </c>
      <c r="L14" s="32">
        <f>IFERROR((K14*$L$3)/$K$3,0)</f>
        <v>1.6313302962578038</v>
      </c>
      <c r="M14" s="32">
        <f>IFERROR((K14*$M$3)/$K$3,0)</f>
        <v>1.6313302962578038</v>
      </c>
      <c r="N14" s="32">
        <f>IFERROR((K14*$N$3)/$K$3,0)</f>
        <v>1.154207003135078</v>
      </c>
      <c r="O14" s="30">
        <v>8.9522854166666668E-4</v>
      </c>
      <c r="P14" s="33">
        <f>F14*O14</f>
        <v>8.9522854166666668E-4</v>
      </c>
      <c r="Q14" s="26">
        <f>IFERROR((P14*$Q$3)/$P$3,0)</f>
        <v>1.5642098617797847E-3</v>
      </c>
      <c r="R14" s="32">
        <f>IFERROR((P14*$R$3)/$P$3,0)</f>
        <v>0</v>
      </c>
      <c r="S14" s="32">
        <f>IFERROR((P14*$S$3)/$P$3,0)</f>
        <v>0</v>
      </c>
      <c r="T14" s="29">
        <v>0</v>
      </c>
      <c r="U14" s="31">
        <f>T14*F14</f>
        <v>0</v>
      </c>
      <c r="V14" s="32">
        <f>IFERROR((U14*$V$3)/$U$3,0)</f>
        <v>0</v>
      </c>
      <c r="W14" s="27">
        <f>L14+R14+S14+V14</f>
        <v>1.6313302962578038</v>
      </c>
      <c r="X14" s="27">
        <f>M14+R14+S14+V14</f>
        <v>1.6313302962578038</v>
      </c>
      <c r="Y14" s="27">
        <f>N14+R14+S14+V14</f>
        <v>1.154207003135078</v>
      </c>
    </row>
    <row r="15" spans="2:25" ht="56.1" customHeight="1" x14ac:dyDescent="0.3">
      <c r="B15" s="46">
        <v>11</v>
      </c>
      <c r="C15" s="46">
        <v>21442</v>
      </c>
      <c r="D15" s="19"/>
      <c r="E15" s="28">
        <v>1</v>
      </c>
      <c r="F15" s="28">
        <v>1</v>
      </c>
      <c r="G15" s="29">
        <v>1.59928548</v>
      </c>
      <c r="H15" s="29">
        <v>1.2688853600000001</v>
      </c>
      <c r="I15" s="29">
        <v>0.74957688499999997</v>
      </c>
      <c r="J15" s="29">
        <v>1.329987</v>
      </c>
      <c r="K15" s="32">
        <f>J15*F15</f>
        <v>1.329987</v>
      </c>
      <c r="L15" s="32">
        <f>IFERROR((K15*$L$3)/$K$3,0)</f>
        <v>1.6313302962578038</v>
      </c>
      <c r="M15" s="32">
        <f>IFERROR((K15*$M$3)/$K$3,0)</f>
        <v>1.6313302962578038</v>
      </c>
      <c r="N15" s="32">
        <f>IFERROR((K15*$N$3)/$K$3,0)</f>
        <v>1.154207003135078</v>
      </c>
      <c r="O15" s="30">
        <v>8.9522854166666668E-4</v>
      </c>
      <c r="P15" s="33">
        <f>F15*O15</f>
        <v>8.9522854166666668E-4</v>
      </c>
      <c r="Q15" s="26">
        <f>IFERROR((P15*$Q$3)/$P$3,0)</f>
        <v>1.5642098617797847E-3</v>
      </c>
      <c r="R15" s="32">
        <f>IFERROR((P15*$R$3)/$P$3,0)</f>
        <v>0</v>
      </c>
      <c r="S15" s="32">
        <f>IFERROR((P15*$S$3)/$P$3,0)</f>
        <v>0</v>
      </c>
      <c r="T15" s="29">
        <v>0</v>
      </c>
      <c r="U15" s="31">
        <f>T15*F15</f>
        <v>0</v>
      </c>
      <c r="V15" s="32">
        <f>IFERROR((U15*$V$3)/$U$3,0)</f>
        <v>0</v>
      </c>
      <c r="W15" s="27">
        <f>L15+R15+S15+V15</f>
        <v>1.6313302962578038</v>
      </c>
      <c r="X15" s="27">
        <f>M15+R15+S15+V15</f>
        <v>1.6313302962578038</v>
      </c>
      <c r="Y15" s="27">
        <f>N15+R15+S15+V15</f>
        <v>1.154207003135078</v>
      </c>
    </row>
    <row r="16" spans="2:25" ht="56.1" customHeight="1" x14ac:dyDescent="0.3">
      <c r="B16" s="46">
        <v>12</v>
      </c>
      <c r="C16" s="46">
        <v>21459</v>
      </c>
      <c r="D16" s="19"/>
      <c r="E16" s="28">
        <v>1</v>
      </c>
      <c r="F16" s="28">
        <v>1</v>
      </c>
      <c r="G16" s="29">
        <v>0.58959280000000003</v>
      </c>
      <c r="H16" s="29">
        <v>0.5760762949999999</v>
      </c>
      <c r="I16" s="29">
        <v>0.57268403499999998</v>
      </c>
      <c r="J16" s="29">
        <v>0.67610099999999995</v>
      </c>
      <c r="K16" s="32">
        <f>J16*F16</f>
        <v>0.67610099999999995</v>
      </c>
      <c r="L16" s="32">
        <f>IFERROR((K16*$L$3)/$K$3,0)</f>
        <v>0.82928934239973584</v>
      </c>
      <c r="M16" s="32">
        <f>IFERROR((K16*$M$3)/$K$3,0)</f>
        <v>0.82928934239973584</v>
      </c>
      <c r="N16" s="32">
        <f>IFERROR((K16*$N$3)/$K$3,0)</f>
        <v>0.58674295991361525</v>
      </c>
      <c r="O16" s="30">
        <v>3.7793833333333335E-4</v>
      </c>
      <c r="P16" s="33">
        <f>F16*O16</f>
        <v>3.7793833333333335E-4</v>
      </c>
      <c r="Q16" s="26">
        <f>IFERROR((P16*$Q$3)/$P$3,0)</f>
        <v>6.6036195298690124E-4</v>
      </c>
      <c r="R16" s="32">
        <f>IFERROR((P16*$R$3)/$P$3,0)</f>
        <v>0</v>
      </c>
      <c r="S16" s="32">
        <f>IFERROR((P16*$S$3)/$P$3,0)</f>
        <v>0</v>
      </c>
      <c r="T16" s="29">
        <v>0</v>
      </c>
      <c r="U16" s="31">
        <f>T16*F16</f>
        <v>0</v>
      </c>
      <c r="V16" s="32">
        <f>IFERROR((U16*$V$3)/$U$3,0)</f>
        <v>0</v>
      </c>
      <c r="W16" s="27">
        <f>L16+R16+S16+V16</f>
        <v>0.82928934239973584</v>
      </c>
      <c r="X16" s="27">
        <f>M16+R16+S16+V16</f>
        <v>0.82928934239973584</v>
      </c>
      <c r="Y16" s="27">
        <f>N16+R16+S16+V16</f>
        <v>0.58674295991361525</v>
      </c>
    </row>
    <row r="17" spans="2:25" ht="56.1" customHeight="1" x14ac:dyDescent="0.3">
      <c r="B17" s="46">
        <v>13</v>
      </c>
      <c r="C17" s="46">
        <v>21489</v>
      </c>
      <c r="D17" s="19"/>
      <c r="E17" s="28">
        <v>2</v>
      </c>
      <c r="F17" s="28">
        <v>2</v>
      </c>
      <c r="G17" s="29">
        <v>1.324384835</v>
      </c>
      <c r="H17" s="29">
        <v>1.3243548150000002</v>
      </c>
      <c r="I17" s="29">
        <v>1.313097315</v>
      </c>
      <c r="J17" s="29">
        <v>1.4041870000000001</v>
      </c>
      <c r="K17" s="32">
        <f>J17*F17</f>
        <v>2.8083740000000001</v>
      </c>
      <c r="L17" s="32">
        <f>IFERROR((K17*$L$3)/$K$3,0)</f>
        <v>3.4446844889632109</v>
      </c>
      <c r="M17" s="32">
        <f>IFERROR((K17*$M$3)/$K$3,0)</f>
        <v>3.4446844889632109</v>
      </c>
      <c r="N17" s="32">
        <f>IFERROR((K17*$N$3)/$K$3,0)</f>
        <v>2.4372004675402628</v>
      </c>
      <c r="O17" s="30">
        <v>7.3560421296296296E-4</v>
      </c>
      <c r="P17" s="33">
        <f>F17*O17</f>
        <v>1.4712084259259259E-3</v>
      </c>
      <c r="Q17" s="26">
        <f>IFERROR((P17*$Q$3)/$P$3,0)</f>
        <v>2.5706047355041938E-3</v>
      </c>
      <c r="R17" s="32">
        <f>IFERROR((P17*$R$3)/$P$3,0)</f>
        <v>0</v>
      </c>
      <c r="S17" s="32">
        <f>IFERROR((P17*$S$3)/$P$3,0)</f>
        <v>0</v>
      </c>
      <c r="T17" s="29">
        <v>0</v>
      </c>
      <c r="U17" s="31">
        <f>T17*F17</f>
        <v>0</v>
      </c>
      <c r="V17" s="32">
        <f>IFERROR((U17*$V$3)/$U$3,0)</f>
        <v>0</v>
      </c>
      <c r="W17" s="27">
        <f>L17+R17+S17+V17</f>
        <v>3.4446844889632109</v>
      </c>
      <c r="X17" s="27">
        <f>M17+R17+S17+V17</f>
        <v>3.4446844889632109</v>
      </c>
      <c r="Y17" s="27">
        <f>N17+R17+S17+V17</f>
        <v>2.4372004675402628</v>
      </c>
    </row>
    <row r="18" spans="2:25" ht="56.1" customHeight="1" x14ac:dyDescent="0.3">
      <c r="B18" s="46">
        <v>14</v>
      </c>
      <c r="C18" s="46">
        <v>21491</v>
      </c>
      <c r="D18" s="19"/>
      <c r="E18" s="28">
        <v>2</v>
      </c>
      <c r="F18" s="28">
        <v>2</v>
      </c>
      <c r="G18" s="29">
        <v>0.26966215499999996</v>
      </c>
      <c r="H18" s="29">
        <v>0.25186029499999996</v>
      </c>
      <c r="I18" s="29">
        <v>0.25137997499999998</v>
      </c>
      <c r="J18" s="29">
        <v>0.29802099999999998</v>
      </c>
      <c r="K18" s="32">
        <f>J18*F18</f>
        <v>0.59604199999999996</v>
      </c>
      <c r="L18" s="32">
        <f>IFERROR((K18*$L$3)/$K$3,0)</f>
        <v>0.73109088467939454</v>
      </c>
      <c r="M18" s="32">
        <f>IFERROR((K18*$M$3)/$K$3,0)</f>
        <v>0.73109088467939454</v>
      </c>
      <c r="N18" s="32">
        <f>IFERROR((K18*$N$3)/$K$3,0)</f>
        <v>0.51726509399162413</v>
      </c>
      <c r="O18" s="30">
        <v>1.8552060185185186E-4</v>
      </c>
      <c r="P18" s="33">
        <f>F18*O18</f>
        <v>3.7104120370370371E-4</v>
      </c>
      <c r="Q18" s="26">
        <f>IFERROR((P18*$Q$3)/$P$3,0)</f>
        <v>6.4831077534621196E-4</v>
      </c>
      <c r="R18" s="32">
        <f>IFERROR((P18*$R$3)/$P$3,0)</f>
        <v>0</v>
      </c>
      <c r="S18" s="32">
        <f>IFERROR((P18*$S$3)/$P$3,0)</f>
        <v>0</v>
      </c>
      <c r="T18" s="29">
        <v>0</v>
      </c>
      <c r="U18" s="31">
        <f>T18*F18</f>
        <v>0</v>
      </c>
      <c r="V18" s="32">
        <f>IFERROR((U18*$V$3)/$U$3,0)</f>
        <v>0</v>
      </c>
      <c r="W18" s="27">
        <f>L18+R18+S18+V18</f>
        <v>0.73109088467939454</v>
      </c>
      <c r="X18" s="27">
        <f>M18+R18+S18+V18</f>
        <v>0.73109088467939454</v>
      </c>
      <c r="Y18" s="27">
        <f>N18+R18+S18+V18</f>
        <v>0.51726509399162413</v>
      </c>
    </row>
    <row r="19" spans="2:25" ht="56.1" customHeight="1" x14ac:dyDescent="0.3">
      <c r="B19" s="46">
        <v>15</v>
      </c>
      <c r="C19" s="46">
        <v>21493</v>
      </c>
      <c r="D19" s="19"/>
      <c r="E19" s="28">
        <v>4</v>
      </c>
      <c r="F19" s="28">
        <v>4</v>
      </c>
      <c r="G19" s="29">
        <v>0.20959213500000001</v>
      </c>
      <c r="H19" s="29">
        <v>8.7335684999999996E-2</v>
      </c>
      <c r="I19" s="29">
        <v>8.7095525000000007E-2</v>
      </c>
      <c r="J19" s="29">
        <v>0.13539799999999999</v>
      </c>
      <c r="K19" s="32">
        <f>J19*F19</f>
        <v>0.54159199999999996</v>
      </c>
      <c r="L19" s="32">
        <f>IFERROR((K19*$L$3)/$K$3,0)</f>
        <v>0.66430381485748091</v>
      </c>
      <c r="M19" s="32">
        <f>IFERROR((K19*$M$3)/$K$3,0)</f>
        <v>0.66430381485748091</v>
      </c>
      <c r="N19" s="32">
        <f>IFERROR((K19*$N$3)/$K$3,0)</f>
        <v>0.47001157097169605</v>
      </c>
      <c r="O19" s="30">
        <v>1.8189581018518517E-4</v>
      </c>
      <c r="P19" s="33">
        <f>F19*O19</f>
        <v>7.2758324074074067E-4</v>
      </c>
      <c r="Q19" s="26">
        <f>IFERROR((P19*$Q$3)/$P$3,0)</f>
        <v>1.2712875287840457E-3</v>
      </c>
      <c r="R19" s="32">
        <f>IFERROR((P19*$R$3)/$P$3,0)</f>
        <v>0</v>
      </c>
      <c r="S19" s="32">
        <f>IFERROR((P19*$S$3)/$P$3,0)</f>
        <v>0</v>
      </c>
      <c r="T19" s="29">
        <v>0</v>
      </c>
      <c r="U19" s="31">
        <f>T19*F19</f>
        <v>0</v>
      </c>
      <c r="V19" s="32">
        <f>IFERROR((U19*$V$3)/$U$3,0)</f>
        <v>0</v>
      </c>
      <c r="W19" s="27">
        <f>L19+R19+S19+V19</f>
        <v>0.66430381485748091</v>
      </c>
      <c r="X19" s="27">
        <f>M19+R19+S19+V19</f>
        <v>0.66430381485748091</v>
      </c>
      <c r="Y19" s="27">
        <f>N19+R19+S19+V19</f>
        <v>0.47001157097169605</v>
      </c>
    </row>
    <row r="20" spans="2:25" ht="56.1" customHeight="1" x14ac:dyDescent="0.3">
      <c r="B20" s="46">
        <v>16</v>
      </c>
      <c r="C20" s="46">
        <v>25907</v>
      </c>
      <c r="D20" s="19"/>
      <c r="E20" s="28">
        <v>1</v>
      </c>
      <c r="F20" s="28">
        <v>1</v>
      </c>
      <c r="G20" s="29">
        <v>0.54132814500000004</v>
      </c>
      <c r="H20" s="29">
        <v>0.51009233499999995</v>
      </c>
      <c r="I20" s="29">
        <v>0.50941688500000004</v>
      </c>
      <c r="J20" s="29">
        <v>0.55209900000000001</v>
      </c>
      <c r="K20" s="32">
        <f>J20*F20</f>
        <v>0.55209900000000001</v>
      </c>
      <c r="L20" s="32">
        <f>IFERROR((K20*$L$3)/$K$3,0)</f>
        <v>0.67719145016728532</v>
      </c>
      <c r="M20" s="32">
        <f>IFERROR((K20*$M$3)/$K$3,0)</f>
        <v>0.67719145016728532</v>
      </c>
      <c r="N20" s="32">
        <f>IFERROR((K20*$N$3)/$K$3,0)</f>
        <v>0.47912989542294282</v>
      </c>
      <c r="O20" s="30">
        <v>1.9369829861111111E-4</v>
      </c>
      <c r="P20" s="33">
        <f>F20*O20</f>
        <v>1.9369829861111111E-4</v>
      </c>
      <c r="Q20" s="26">
        <f>IFERROR((P20*$Q$3)/$P$3,0)</f>
        <v>3.3844406740360632E-4</v>
      </c>
      <c r="R20" s="32">
        <f>IFERROR((P20*$R$3)/$P$3,0)</f>
        <v>0</v>
      </c>
      <c r="S20" s="32">
        <f>IFERROR((P20*$S$3)/$P$3,0)</f>
        <v>0</v>
      </c>
      <c r="T20" s="29">
        <v>0</v>
      </c>
      <c r="U20" s="31">
        <f>T20*F20</f>
        <v>0</v>
      </c>
      <c r="V20" s="32">
        <f>IFERROR((U20*$V$3)/$U$3,0)</f>
        <v>0</v>
      </c>
      <c r="W20" s="27">
        <f>L20+R20+S20+V20</f>
        <v>0.67719145016728532</v>
      </c>
      <c r="X20" s="27">
        <f>M20+R20+S20+V20</f>
        <v>0.67719145016728532</v>
      </c>
      <c r="Y20" s="27">
        <f>N20+R20+S20+V20</f>
        <v>0.47912989542294282</v>
      </c>
    </row>
    <row r="21" spans="2:25" ht="56.1" customHeight="1" x14ac:dyDescent="0.3">
      <c r="B21" s="46">
        <v>17</v>
      </c>
      <c r="C21" s="46">
        <v>39552</v>
      </c>
      <c r="D21" s="19"/>
      <c r="E21" s="28">
        <v>4</v>
      </c>
      <c r="F21" s="28">
        <v>4</v>
      </c>
      <c r="G21" s="29">
        <v>0.27760994999999999</v>
      </c>
      <c r="H21" s="29">
        <v>0.27744484000000003</v>
      </c>
      <c r="I21" s="29">
        <v>0.27577122500000001</v>
      </c>
      <c r="J21" s="29">
        <v>0.342781</v>
      </c>
      <c r="K21" s="32">
        <f>J21*F21</f>
        <v>1.371124</v>
      </c>
      <c r="L21" s="32">
        <f>IFERROR((K21*$L$3)/$K$3,0)</f>
        <v>1.6817879581726627</v>
      </c>
      <c r="M21" s="32">
        <f>IFERROR((K21*$M$3)/$K$3,0)</f>
        <v>1.6817879581726627</v>
      </c>
      <c r="N21" s="32">
        <f>IFERROR((K21*$N$3)/$K$3,0)</f>
        <v>1.1899070614724661</v>
      </c>
      <c r="O21" s="30">
        <v>2.7227818287037036E-4</v>
      </c>
      <c r="P21" s="33">
        <f>F21*O21</f>
        <v>1.0891127314814814E-3</v>
      </c>
      <c r="Q21" s="26">
        <f>IFERROR((P21*$Q$3)/$P$3,0)</f>
        <v>1.902978732114171E-3</v>
      </c>
      <c r="R21" s="32">
        <f>IFERROR((P21*$R$3)/$P$3,0)</f>
        <v>0</v>
      </c>
      <c r="S21" s="32">
        <f>IFERROR((P21*$S$3)/$P$3,0)</f>
        <v>0</v>
      </c>
      <c r="T21" s="29">
        <v>0</v>
      </c>
      <c r="U21" s="31">
        <f>T21*F21</f>
        <v>0</v>
      </c>
      <c r="V21" s="32">
        <f>IFERROR((U21*$V$3)/$U$3,0)</f>
        <v>0</v>
      </c>
      <c r="W21" s="27">
        <f>L21+R21+S21+V21</f>
        <v>1.6817879581726627</v>
      </c>
      <c r="X21" s="27">
        <f>M21+R21+S21+V21</f>
        <v>1.6817879581726627</v>
      </c>
      <c r="Y21" s="27">
        <f>N21+R21+S21+V21</f>
        <v>1.1899070614724661</v>
      </c>
    </row>
    <row r="22" spans="2:25" ht="56.1" customHeight="1" x14ac:dyDescent="0.3">
      <c r="B22" s="46">
        <v>18</v>
      </c>
      <c r="C22" s="46">
        <v>51220</v>
      </c>
      <c r="D22" s="19"/>
      <c r="E22" s="28">
        <v>6</v>
      </c>
      <c r="F22" s="28">
        <v>6</v>
      </c>
      <c r="G22" s="29">
        <v>3.6414260000000004E-2</v>
      </c>
      <c r="H22" s="29">
        <v>3.6031504999999998E-2</v>
      </c>
      <c r="I22" s="29">
        <v>3.579885E-2</v>
      </c>
      <c r="J22" s="29">
        <v>4.8647000000000003E-2</v>
      </c>
      <c r="K22" s="32">
        <f>J22*F22</f>
        <v>0.29188200000000003</v>
      </c>
      <c r="L22" s="32">
        <f>IFERROR((K22*$L$3)/$K$3,0)</f>
        <v>0.35801549152910545</v>
      </c>
      <c r="M22" s="32">
        <f>IFERROR((K22*$M$3)/$K$3,0)</f>
        <v>0.35801549152910545</v>
      </c>
      <c r="N22" s="32">
        <f>IFERROR((K22*$N$3)/$K$3,0)</f>
        <v>0.25330491838572322</v>
      </c>
      <c r="O22" s="30">
        <v>3.6737708333333337E-5</v>
      </c>
      <c r="P22" s="33">
        <f>F22*O22</f>
        <v>2.2042625000000002E-4</v>
      </c>
      <c r="Q22" s="26">
        <f>IFERROR((P22*$Q$3)/$P$3,0)</f>
        <v>3.8514513110052072E-4</v>
      </c>
      <c r="R22" s="32">
        <f>IFERROR((P22*$R$3)/$P$3,0)</f>
        <v>0</v>
      </c>
      <c r="S22" s="32">
        <f>IFERROR((P22*$S$3)/$P$3,0)</f>
        <v>0</v>
      </c>
      <c r="T22" s="29">
        <v>0</v>
      </c>
      <c r="U22" s="31">
        <f>T22*F22</f>
        <v>0</v>
      </c>
      <c r="V22" s="32">
        <f>IFERROR((U22*$V$3)/$U$3,0)</f>
        <v>0</v>
      </c>
      <c r="W22" s="27">
        <f>L22+R22+S22+V22</f>
        <v>0.35801549152910545</v>
      </c>
      <c r="X22" s="27">
        <f>M22+R22+S22+V22</f>
        <v>0.35801549152910545</v>
      </c>
      <c r="Y22" s="27">
        <f>N22+R22+S22+V22</f>
        <v>0.25330491838572322</v>
      </c>
    </row>
    <row r="23" spans="2:25" ht="56.1" customHeight="1" x14ac:dyDescent="0.3">
      <c r="B23" s="46">
        <v>19</v>
      </c>
      <c r="C23" s="46">
        <v>10407</v>
      </c>
      <c r="D23" s="19"/>
      <c r="E23" s="28">
        <v>1</v>
      </c>
      <c r="F23" s="28">
        <v>1</v>
      </c>
      <c r="G23" s="29">
        <v>0.80209687500000004</v>
      </c>
      <c r="H23" s="29">
        <v>0.6299657500000001</v>
      </c>
      <c r="I23" s="29">
        <v>0.61086750000000012</v>
      </c>
      <c r="J23" s="29">
        <v>0.67494900000000002</v>
      </c>
      <c r="K23" s="32">
        <f>J23*F23</f>
        <v>0.67494900000000002</v>
      </c>
      <c r="L23" s="32">
        <f>IFERROR((K23*$L$3)/$K$3,0)</f>
        <v>0.827876326707636</v>
      </c>
      <c r="M23" s="32">
        <f>IFERROR((K23*$M$3)/$K$3,0)</f>
        <v>0.827876326707636</v>
      </c>
      <c r="N23" s="32">
        <f>IFERROR((K23*$N$3)/$K$3,0)</f>
        <v>0.58574321595550771</v>
      </c>
      <c r="O23" s="30">
        <v>1.599708402777778E-3</v>
      </c>
      <c r="P23" s="33">
        <f>F23*O23</f>
        <v>1.599708402777778E-3</v>
      </c>
      <c r="Q23" s="26">
        <f>IFERROR((P23*$Q$3)/$P$3,0)</f>
        <v>2.7951294481054403E-3</v>
      </c>
      <c r="R23" s="32">
        <f>IFERROR((P23*$R$3)/$P$3,0)</f>
        <v>0</v>
      </c>
      <c r="S23" s="32">
        <f>IFERROR((P23*$S$3)/$P$3,0)</f>
        <v>0</v>
      </c>
      <c r="T23" s="29">
        <v>0</v>
      </c>
      <c r="U23" s="31">
        <f>T23*F23</f>
        <v>0</v>
      </c>
      <c r="V23" s="32">
        <f>IFERROR((U23*$V$3)/$U$3,0)</f>
        <v>0</v>
      </c>
      <c r="W23" s="27">
        <f>L23+R23+S23+V23</f>
        <v>0.827876326707636</v>
      </c>
      <c r="X23" s="27">
        <f>M23+R23+S23+V23</f>
        <v>0.827876326707636</v>
      </c>
      <c r="Y23" s="27">
        <f>N23+R23+S23+V23</f>
        <v>0.58574321595550771</v>
      </c>
    </row>
    <row r="24" spans="2:25" ht="56.1" customHeight="1" x14ac:dyDescent="0.3">
      <c r="B24" s="46">
        <v>20</v>
      </c>
      <c r="C24" s="46">
        <v>10408</v>
      </c>
      <c r="D24" s="19"/>
      <c r="E24" s="28">
        <v>1</v>
      </c>
      <c r="F24" s="28">
        <v>1</v>
      </c>
      <c r="G24" s="29">
        <v>0.80209687500000004</v>
      </c>
      <c r="H24" s="29">
        <v>0.6299657500000001</v>
      </c>
      <c r="I24" s="29">
        <v>0.61086750000000012</v>
      </c>
      <c r="J24" s="29">
        <v>0.67494900000000002</v>
      </c>
      <c r="K24" s="32">
        <f>J24*F24</f>
        <v>0.67494900000000002</v>
      </c>
      <c r="L24" s="32">
        <f>IFERROR((K24*$L$3)/$K$3,0)</f>
        <v>0.827876326707636</v>
      </c>
      <c r="M24" s="32">
        <f>IFERROR((K24*$M$3)/$K$3,0)</f>
        <v>0.827876326707636</v>
      </c>
      <c r="N24" s="32">
        <f>IFERROR((K24*$N$3)/$K$3,0)</f>
        <v>0.58574321595550771</v>
      </c>
      <c r="O24" s="30">
        <v>1.5879165972222224E-3</v>
      </c>
      <c r="P24" s="33">
        <f>F24*O24</f>
        <v>1.5879165972222224E-3</v>
      </c>
      <c r="Q24" s="26">
        <f>IFERROR((P24*$Q$3)/$P$3,0)</f>
        <v>2.7745259288031506E-3</v>
      </c>
      <c r="R24" s="32">
        <f>IFERROR((P24*$R$3)/$P$3,0)</f>
        <v>0</v>
      </c>
      <c r="S24" s="32">
        <f>IFERROR((P24*$S$3)/$P$3,0)</f>
        <v>0</v>
      </c>
      <c r="T24" s="29">
        <v>0</v>
      </c>
      <c r="U24" s="31">
        <f>T24*F24</f>
        <v>0</v>
      </c>
      <c r="V24" s="32">
        <f>IFERROR((U24*$V$3)/$U$3,0)</f>
        <v>0</v>
      </c>
      <c r="W24" s="27">
        <f>L24+R24+S24+V24</f>
        <v>0.827876326707636</v>
      </c>
      <c r="X24" s="27">
        <f>M24+R24+S24+V24</f>
        <v>0.827876326707636</v>
      </c>
      <c r="Y24" s="27">
        <f>N24+R24+S24+V24</f>
        <v>0.58574321595550771</v>
      </c>
    </row>
    <row r="25" spans="2:25" ht="56.1" customHeight="1" x14ac:dyDescent="0.3">
      <c r="B25" s="46">
        <v>21</v>
      </c>
      <c r="C25" s="46">
        <v>10409</v>
      </c>
      <c r="D25" s="19"/>
      <c r="E25" s="28">
        <v>2</v>
      </c>
      <c r="F25" s="28">
        <v>2</v>
      </c>
      <c r="G25" s="29">
        <v>0.80209687500000004</v>
      </c>
      <c r="H25" s="29">
        <v>0.6299657500000001</v>
      </c>
      <c r="I25" s="29">
        <v>0.22298737500000002</v>
      </c>
      <c r="J25" s="29">
        <v>0.67494900000000002</v>
      </c>
      <c r="K25" s="32">
        <f>J25*F25</f>
        <v>1.349898</v>
      </c>
      <c r="L25" s="32">
        <f>IFERROR((K25*$L$3)/$K$3,0)</f>
        <v>1.655752653415272</v>
      </c>
      <c r="M25" s="32">
        <f>IFERROR((K25*$M$3)/$K$3,0)</f>
        <v>1.655752653415272</v>
      </c>
      <c r="N25" s="32">
        <f>IFERROR((K25*$N$3)/$K$3,0)</f>
        <v>1.1714864319110154</v>
      </c>
      <c r="O25" s="30">
        <v>1.622161273148148E-3</v>
      </c>
      <c r="P25" s="33">
        <f>F25*O25</f>
        <v>3.244322546296296E-3</v>
      </c>
      <c r="Q25" s="26">
        <f>IFERROR((P25*$Q$3)/$P$3,0)</f>
        <v>5.6687215448507685E-3</v>
      </c>
      <c r="R25" s="32">
        <f>IFERROR((P25*$R$3)/$P$3,0)</f>
        <v>0</v>
      </c>
      <c r="S25" s="32">
        <f>IFERROR((P25*$S$3)/$P$3,0)</f>
        <v>0</v>
      </c>
      <c r="T25" s="29">
        <v>0</v>
      </c>
      <c r="U25" s="31">
        <f>T25*F25</f>
        <v>0</v>
      </c>
      <c r="V25" s="32">
        <f>IFERROR((U25*$V$3)/$U$3,0)</f>
        <v>0</v>
      </c>
      <c r="W25" s="27">
        <f>L25+R25+S25+V25</f>
        <v>1.655752653415272</v>
      </c>
      <c r="X25" s="27">
        <f>M25+R25+S25+V25</f>
        <v>1.655752653415272</v>
      </c>
      <c r="Y25" s="27">
        <f>N25+R25+S25+V25</f>
        <v>1.1714864319110154</v>
      </c>
    </row>
    <row r="26" spans="2:25" ht="56.1" customHeight="1" x14ac:dyDescent="0.3">
      <c r="B26" s="46">
        <v>22</v>
      </c>
      <c r="C26" s="46">
        <v>21433</v>
      </c>
      <c r="D26" s="19"/>
      <c r="E26" s="28">
        <v>1</v>
      </c>
      <c r="F26" s="28">
        <v>1</v>
      </c>
      <c r="G26" s="29">
        <v>1.9611643350000001</v>
      </c>
      <c r="H26" s="29">
        <v>1.4226055350000002</v>
      </c>
      <c r="I26" s="29">
        <v>1.3804420500000001</v>
      </c>
      <c r="J26" s="29">
        <v>1.55691</v>
      </c>
      <c r="K26" s="32">
        <f>J26*F26</f>
        <v>1.55691</v>
      </c>
      <c r="L26" s="32">
        <f>IFERROR((K26*$L$3)/$K$3,0)</f>
        <v>1.9096686295029481</v>
      </c>
      <c r="M26" s="32">
        <f>IFERROR((K26*$M$3)/$K$3,0)</f>
        <v>1.9096686295029481</v>
      </c>
      <c r="N26" s="32">
        <f>IFERROR((K26*$N$3)/$K$3,0)</f>
        <v>1.3511383383830327</v>
      </c>
      <c r="O26" s="30">
        <v>8.6071314814814819E-4</v>
      </c>
      <c r="P26" s="33">
        <f>F26*O26</f>
        <v>8.6071314814814819E-4</v>
      </c>
      <c r="Q26" s="26">
        <f>IFERROR((P26*$Q$3)/$P$3,0)</f>
        <v>1.5039020002538734E-3</v>
      </c>
      <c r="R26" s="32">
        <f>IFERROR((P26*$R$3)/$P$3,0)</f>
        <v>0</v>
      </c>
      <c r="S26" s="32">
        <f>IFERROR((P26*$S$3)/$P$3,0)</f>
        <v>0</v>
      </c>
      <c r="T26" s="29">
        <v>0</v>
      </c>
      <c r="U26" s="31">
        <f>T26*F26</f>
        <v>0</v>
      </c>
      <c r="V26" s="32">
        <f>IFERROR((U26*$V$3)/$U$3,0)</f>
        <v>0</v>
      </c>
      <c r="W26" s="27">
        <f>L26+R26+S26+V26</f>
        <v>1.9096686295029481</v>
      </c>
      <c r="X26" s="27">
        <f>M26+R26+S26+V26</f>
        <v>1.9096686295029481</v>
      </c>
      <c r="Y26" s="27">
        <f>N26+R26+S26+V26</f>
        <v>1.3511383383830327</v>
      </c>
    </row>
    <row r="27" spans="2:25" ht="56.1" customHeight="1" x14ac:dyDescent="0.3">
      <c r="B27" s="46">
        <v>23</v>
      </c>
      <c r="C27" s="46">
        <v>21434</v>
      </c>
      <c r="D27" s="19"/>
      <c r="E27" s="28">
        <v>1</v>
      </c>
      <c r="F27" s="28">
        <v>1</v>
      </c>
      <c r="G27" s="29">
        <v>1.9611643350000001</v>
      </c>
      <c r="H27" s="29">
        <v>1.4226055350000002</v>
      </c>
      <c r="I27" s="29">
        <v>1.3804420500000001</v>
      </c>
      <c r="J27" s="29">
        <v>1.55691</v>
      </c>
      <c r="K27" s="32">
        <f>J27*F27</f>
        <v>1.55691</v>
      </c>
      <c r="L27" s="32">
        <f>IFERROR((K27*$L$3)/$K$3,0)</f>
        <v>1.9096686295029481</v>
      </c>
      <c r="M27" s="32">
        <f>IFERROR((K27*$M$3)/$K$3,0)</f>
        <v>1.9096686295029481</v>
      </c>
      <c r="N27" s="32">
        <f>IFERROR((K27*$N$3)/$K$3,0)</f>
        <v>1.3511383383830327</v>
      </c>
      <c r="O27" s="30">
        <v>8.108800925925926E-4</v>
      </c>
      <c r="P27" s="33">
        <f>F27*O27</f>
        <v>8.108800925925926E-4</v>
      </c>
      <c r="Q27" s="26">
        <f>IFERROR((P27*$Q$3)/$P$3,0)</f>
        <v>1.4168299808592507E-3</v>
      </c>
      <c r="R27" s="32">
        <f>IFERROR((P27*$R$3)/$P$3,0)</f>
        <v>0</v>
      </c>
      <c r="S27" s="32">
        <f>IFERROR((P27*$S$3)/$P$3,0)</f>
        <v>0</v>
      </c>
      <c r="T27" s="29">
        <v>0</v>
      </c>
      <c r="U27" s="31">
        <f>T27*F27</f>
        <v>0</v>
      </c>
      <c r="V27" s="32">
        <f>IFERROR((U27*$V$3)/$U$3,0)</f>
        <v>0</v>
      </c>
      <c r="W27" s="27">
        <f>L27+R27+S27+V27</f>
        <v>1.9096686295029481</v>
      </c>
      <c r="X27" s="27">
        <f>M27+R27+S27+V27</f>
        <v>1.9096686295029481</v>
      </c>
      <c r="Y27" s="27">
        <f>N27+R27+S27+V27</f>
        <v>1.3511383383830327</v>
      </c>
    </row>
    <row r="28" spans="2:25" ht="56.1" customHeight="1" x14ac:dyDescent="0.3">
      <c r="B28" s="46">
        <v>24</v>
      </c>
      <c r="C28" s="46">
        <v>21475</v>
      </c>
      <c r="D28" s="19"/>
      <c r="E28" s="28">
        <v>2</v>
      </c>
      <c r="F28" s="28">
        <v>2</v>
      </c>
      <c r="G28" s="29">
        <v>1.190791095</v>
      </c>
      <c r="H28" s="29">
        <v>0.19040579999999999</v>
      </c>
      <c r="I28" s="29">
        <v>0.14887392000000002</v>
      </c>
      <c r="J28" s="29">
        <v>0.273121</v>
      </c>
      <c r="K28" s="32">
        <f>J28*F28</f>
        <v>0.54624200000000001</v>
      </c>
      <c r="L28" s="32">
        <f>IFERROR((K28*$L$3)/$K$3,0)</f>
        <v>0.67000739382298879</v>
      </c>
      <c r="M28" s="32">
        <f>IFERROR((K28*$M$3)/$K$3,0)</f>
        <v>0.67000739382298879</v>
      </c>
      <c r="N28" s="32">
        <f>IFERROR((K28*$N$3)/$K$3,0)</f>
        <v>0.47404699580259907</v>
      </c>
      <c r="O28" s="30">
        <v>4.7313685185185184E-4</v>
      </c>
      <c r="P28" s="33">
        <f>F28*O28</f>
        <v>9.4627370370370368E-4</v>
      </c>
      <c r="Q28" s="26">
        <f>IFERROR((P28*$Q$3)/$P$3,0)</f>
        <v>1.6533997637302191E-3</v>
      </c>
      <c r="R28" s="32">
        <f>IFERROR((P28*$R$3)/$P$3,0)</f>
        <v>0</v>
      </c>
      <c r="S28" s="32">
        <f>IFERROR((P28*$S$3)/$P$3,0)</f>
        <v>0</v>
      </c>
      <c r="T28" s="29">
        <v>0</v>
      </c>
      <c r="U28" s="31">
        <f>T28*F28</f>
        <v>0</v>
      </c>
      <c r="V28" s="32">
        <f>IFERROR((U28*$V$3)/$U$3,0)</f>
        <v>0</v>
      </c>
      <c r="W28" s="27">
        <f>L28+R28+S28+V28</f>
        <v>0.67000739382298879</v>
      </c>
      <c r="X28" s="27">
        <f>M28+R28+S28+V28</f>
        <v>0.67000739382298879</v>
      </c>
      <c r="Y28" s="27">
        <f>N28+R28+S28+V28</f>
        <v>0.47404699580259907</v>
      </c>
    </row>
    <row r="29" spans="2:25" ht="56.1" customHeight="1" x14ac:dyDescent="0.3">
      <c r="B29" s="46">
        <v>25</v>
      </c>
      <c r="C29" s="46">
        <v>39563</v>
      </c>
      <c r="D29" s="19"/>
      <c r="E29" s="28">
        <v>2</v>
      </c>
      <c r="F29" s="28">
        <v>2</v>
      </c>
      <c r="G29" s="29">
        <v>0.68478306</v>
      </c>
      <c r="H29" s="29">
        <v>0.68465981999999992</v>
      </c>
      <c r="I29" s="29">
        <v>0.66657435000000009</v>
      </c>
      <c r="J29" s="29">
        <v>0.758274</v>
      </c>
      <c r="K29" s="32">
        <f>J29*F29</f>
        <v>1.516548</v>
      </c>
      <c r="L29" s="32">
        <f>IFERROR((K29*$L$3)/$K$3,0)</f>
        <v>1.8601615640823408</v>
      </c>
      <c r="M29" s="32">
        <f>IFERROR((K29*$M$3)/$K$3,0)</f>
        <v>1.8601615640823408</v>
      </c>
      <c r="N29" s="32">
        <f>IFERROR((K29*$N$3)/$K$3,0)</f>
        <v>1.3161108508507953</v>
      </c>
      <c r="O29" s="30">
        <v>4.2396048611111114E-4</v>
      </c>
      <c r="P29" s="33">
        <f>F29*O29</f>
        <v>8.4792097222222227E-4</v>
      </c>
      <c r="Q29" s="26">
        <f>IFERROR((P29*$Q$3)/$P$3,0)</f>
        <v>1.4815505594701571E-3</v>
      </c>
      <c r="R29" s="32">
        <f>IFERROR((P29*$R$3)/$P$3,0)</f>
        <v>0</v>
      </c>
      <c r="S29" s="32">
        <f>IFERROR((P29*$S$3)/$P$3,0)</f>
        <v>0</v>
      </c>
      <c r="T29" s="29">
        <v>0</v>
      </c>
      <c r="U29" s="31">
        <f>T29*F29</f>
        <v>0</v>
      </c>
      <c r="V29" s="32">
        <f>IFERROR((U29*$V$3)/$U$3,0)</f>
        <v>0</v>
      </c>
      <c r="W29" s="27">
        <f>L29+R29+S29+V29</f>
        <v>1.8601615640823408</v>
      </c>
      <c r="X29" s="27">
        <f>M29+R29+S29+V29</f>
        <v>1.8601615640823408</v>
      </c>
      <c r="Y29" s="27">
        <f>N29+R29+S29+V29</f>
        <v>1.3161108508507953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AB125"/>
  <sheetViews>
    <sheetView workbookViewId="0"/>
  </sheetViews>
  <sheetFormatPr defaultColWidth="11.5546875" defaultRowHeight="14.4" x14ac:dyDescent="0.3"/>
  <cols>
    <col min="2" max="2" width="50.77734375" customWidth="1"/>
  </cols>
  <sheetData>
    <row r="2" spans="2:28" x14ac:dyDescent="0.3">
      <c r="B2" s="17" t="s">
        <v>2</v>
      </c>
      <c r="C2" s="21" t="s">
        <v>1</v>
      </c>
      <c r="D2" s="12">
        <v>1</v>
      </c>
      <c r="E2" s="12">
        <v>2</v>
      </c>
      <c r="F2" s="12">
        <v>3</v>
      </c>
      <c r="G2" s="12">
        <v>4</v>
      </c>
      <c r="H2" s="12">
        <v>5</v>
      </c>
      <c r="I2" s="12">
        <v>6</v>
      </c>
      <c r="J2" s="12">
        <v>7</v>
      </c>
      <c r="K2" s="12">
        <v>8</v>
      </c>
      <c r="L2" s="12">
        <v>9</v>
      </c>
      <c r="M2" s="12">
        <v>10</v>
      </c>
      <c r="N2" s="12">
        <v>11</v>
      </c>
      <c r="O2" s="12">
        <v>12</v>
      </c>
      <c r="P2" s="12">
        <v>13</v>
      </c>
      <c r="Q2" s="12">
        <v>14</v>
      </c>
      <c r="R2" s="12">
        <v>15</v>
      </c>
      <c r="S2" s="12">
        <v>16</v>
      </c>
      <c r="T2" s="12">
        <v>17</v>
      </c>
      <c r="U2" s="12">
        <v>18</v>
      </c>
      <c r="V2" s="12">
        <v>19</v>
      </c>
      <c r="W2" s="12">
        <v>20</v>
      </c>
      <c r="X2" s="12">
        <v>21</v>
      </c>
      <c r="Y2" s="12">
        <v>22</v>
      </c>
      <c r="Z2" s="12">
        <v>23</v>
      </c>
      <c r="AA2" s="12">
        <v>24</v>
      </c>
      <c r="AB2" s="12">
        <v>25</v>
      </c>
    </row>
    <row r="3" spans="2:28" x14ac:dyDescent="0.3">
      <c r="B3" s="15" t="s">
        <v>3</v>
      </c>
      <c r="C3" s="13"/>
      <c r="D3" s="21">
        <v>10413</v>
      </c>
      <c r="E3" s="21">
        <v>39566</v>
      </c>
      <c r="F3" s="21">
        <v>10406</v>
      </c>
      <c r="G3" s="21">
        <v>21403</v>
      </c>
      <c r="H3" s="21">
        <v>21404</v>
      </c>
      <c r="I3" s="21">
        <v>21405</v>
      </c>
      <c r="J3" s="21">
        <v>21406</v>
      </c>
      <c r="K3" s="21">
        <v>21407</v>
      </c>
      <c r="L3" s="21">
        <v>21431</v>
      </c>
      <c r="M3" s="21">
        <v>21432</v>
      </c>
      <c r="N3" s="21">
        <v>21442</v>
      </c>
      <c r="O3" s="21">
        <v>21459</v>
      </c>
      <c r="P3" s="21">
        <v>21489</v>
      </c>
      <c r="Q3" s="21">
        <v>21491</v>
      </c>
      <c r="R3" s="21">
        <v>21493</v>
      </c>
      <c r="S3" s="21">
        <v>25907</v>
      </c>
      <c r="T3" s="21">
        <v>39552</v>
      </c>
      <c r="U3" s="21">
        <v>51220</v>
      </c>
      <c r="V3" s="21">
        <v>10407</v>
      </c>
      <c r="W3" s="21">
        <v>10408</v>
      </c>
      <c r="X3" s="21">
        <v>10409</v>
      </c>
      <c r="Y3" s="21">
        <v>21433</v>
      </c>
      <c r="Z3" s="21">
        <v>21434</v>
      </c>
      <c r="AA3" s="21">
        <v>21475</v>
      </c>
      <c r="AB3" s="21">
        <v>39563</v>
      </c>
    </row>
    <row r="4" spans="2:28" ht="56.1" customHeight="1" x14ac:dyDescent="0.3">
      <c r="B4" s="15" t="s">
        <v>4</v>
      </c>
      <c r="C4" s="13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2:28" x14ac:dyDescent="0.3">
      <c r="B5" s="15" t="s">
        <v>5</v>
      </c>
      <c r="C5" s="3">
        <f>SUM(D5:AC5)</f>
        <v>146</v>
      </c>
      <c r="D5" s="7">
        <v>1</v>
      </c>
      <c r="E5" s="7">
        <v>4</v>
      </c>
      <c r="F5" s="7">
        <v>102</v>
      </c>
      <c r="G5" s="7">
        <v>1</v>
      </c>
      <c r="H5" s="7">
        <v>1</v>
      </c>
      <c r="I5" s="7">
        <v>2</v>
      </c>
      <c r="J5" s="7">
        <v>2</v>
      </c>
      <c r="K5" s="7">
        <v>1</v>
      </c>
      <c r="L5" s="7">
        <v>0</v>
      </c>
      <c r="M5" s="7">
        <v>1</v>
      </c>
      <c r="N5" s="7">
        <v>1</v>
      </c>
      <c r="O5" s="7">
        <v>1</v>
      </c>
      <c r="P5" s="7">
        <v>2</v>
      </c>
      <c r="Q5" s="7">
        <v>2</v>
      </c>
      <c r="R5" s="7">
        <v>4</v>
      </c>
      <c r="S5" s="7">
        <v>1</v>
      </c>
      <c r="T5" s="7">
        <v>4</v>
      </c>
      <c r="U5" s="7">
        <v>6</v>
      </c>
      <c r="V5" s="7">
        <v>1</v>
      </c>
      <c r="W5" s="7">
        <v>1</v>
      </c>
      <c r="X5" s="7">
        <v>2</v>
      </c>
      <c r="Y5" s="7">
        <v>1</v>
      </c>
      <c r="Z5" s="7">
        <v>1</v>
      </c>
      <c r="AA5" s="7">
        <v>2</v>
      </c>
      <c r="AB5" s="7">
        <v>2</v>
      </c>
    </row>
    <row r="7" spans="2:28" x14ac:dyDescent="0.3">
      <c r="B7" s="15" t="s">
        <v>39</v>
      </c>
      <c r="C7" s="4">
        <f>SUM(D7:AC7)</f>
        <v>52019.661664999992</v>
      </c>
      <c r="D7" s="5">
        <v>463.01639999999998</v>
      </c>
      <c r="E7" s="5">
        <v>29.695422000000001</v>
      </c>
      <c r="F7" s="5">
        <v>0</v>
      </c>
      <c r="G7" s="5">
        <v>5511.6945130000004</v>
      </c>
      <c r="H7" s="5">
        <v>3682.0631159999998</v>
      </c>
      <c r="I7" s="5">
        <v>2695.1912980000002</v>
      </c>
      <c r="J7" s="5">
        <v>1719.407567</v>
      </c>
      <c r="K7" s="5">
        <v>3946.7374719999998</v>
      </c>
      <c r="L7" s="5">
        <v>1631.8083650000001</v>
      </c>
      <c r="M7" s="5">
        <v>3539.1373359999998</v>
      </c>
      <c r="N7" s="5">
        <v>3539.1373359999998</v>
      </c>
      <c r="O7" s="5">
        <v>1047.124374</v>
      </c>
      <c r="P7" s="5">
        <v>2776.1712729999999</v>
      </c>
      <c r="Q7" s="5">
        <v>590.94108700000004</v>
      </c>
      <c r="R7" s="5">
        <v>544.25698599999998</v>
      </c>
      <c r="S7" s="5">
        <v>649.17436199999997</v>
      </c>
      <c r="T7" s="5">
        <v>812.004953</v>
      </c>
      <c r="U7" s="5">
        <v>54.136125</v>
      </c>
      <c r="V7" s="5">
        <v>5234.5567760000004</v>
      </c>
      <c r="W7" s="5">
        <v>5161.1572740000001</v>
      </c>
      <c r="X7" s="5">
        <v>4676.6944320000002</v>
      </c>
      <c r="Y7" s="5">
        <v>1372.1159110000001</v>
      </c>
      <c r="Z7" s="5">
        <v>1087.0253130000001</v>
      </c>
      <c r="AA7" s="5">
        <v>690.94766900000002</v>
      </c>
      <c r="AB7" s="5">
        <v>565.46630500000003</v>
      </c>
    </row>
    <row r="8" spans="2:28" x14ac:dyDescent="0.3">
      <c r="B8" s="15" t="s">
        <v>40</v>
      </c>
      <c r="C8" s="4">
        <f t="shared" ref="C8:C13" si="0">SUM(D8:AC8)</f>
        <v>58029.212537000014</v>
      </c>
      <c r="D8" s="5">
        <v>664.13268700000003</v>
      </c>
      <c r="E8" s="5">
        <v>305.699816</v>
      </c>
      <c r="F8" s="5">
        <v>330.25126899999998</v>
      </c>
      <c r="G8" s="5">
        <v>4673.0408340000004</v>
      </c>
      <c r="H8" s="5">
        <v>4340.032013</v>
      </c>
      <c r="I8" s="5">
        <v>3401.7539419999998</v>
      </c>
      <c r="J8" s="5">
        <v>2567.7102420000001</v>
      </c>
      <c r="K8" s="5">
        <v>4208.1840490000004</v>
      </c>
      <c r="L8" s="5">
        <v>3626.4009780000001</v>
      </c>
      <c r="M8" s="5">
        <v>3149.0204309999999</v>
      </c>
      <c r="N8" s="5">
        <v>3149.0204309999999</v>
      </c>
      <c r="O8" s="5">
        <v>3071.0554659999998</v>
      </c>
      <c r="P8" s="5">
        <v>3368.5420800000002</v>
      </c>
      <c r="Q8" s="5">
        <v>1273.2838839999999</v>
      </c>
      <c r="R8" s="5">
        <v>1344.5844199999999</v>
      </c>
      <c r="S8" s="5">
        <v>1174.279767</v>
      </c>
      <c r="T8" s="5">
        <v>1915.1681229999999</v>
      </c>
      <c r="U8" s="5">
        <v>354.63380100000001</v>
      </c>
      <c r="V8" s="5">
        <v>2406.9695219999999</v>
      </c>
      <c r="W8" s="5">
        <v>2406.9695219999999</v>
      </c>
      <c r="X8" s="5">
        <v>2870.6167890000002</v>
      </c>
      <c r="Y8" s="5">
        <v>2405.8495830000002</v>
      </c>
      <c r="Z8" s="5">
        <v>2405.8490820000002</v>
      </c>
      <c r="AA8" s="5">
        <v>1359.764709</v>
      </c>
      <c r="AB8" s="5">
        <v>1256.399097</v>
      </c>
    </row>
    <row r="9" spans="2:28" x14ac:dyDescent="0.3">
      <c r="B9" s="15" t="s">
        <v>41</v>
      </c>
      <c r="C9" s="4">
        <f t="shared" si="0"/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</row>
    <row r="10" spans="2:28" x14ac:dyDescent="0.3">
      <c r="B10" s="15" t="s">
        <v>42</v>
      </c>
      <c r="C10" s="4">
        <f t="shared" si="0"/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</row>
    <row r="11" spans="2:28" x14ac:dyDescent="0.3">
      <c r="B11" s="15" t="s">
        <v>43</v>
      </c>
      <c r="C11" s="4">
        <f t="shared" si="0"/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</row>
    <row r="12" spans="2:28" x14ac:dyDescent="0.3">
      <c r="B12" s="15" t="s">
        <v>44</v>
      </c>
      <c r="C12" s="4">
        <f t="shared" si="0"/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</row>
    <row r="13" spans="2:28" x14ac:dyDescent="0.3">
      <c r="B13" s="15" t="s">
        <v>45</v>
      </c>
      <c r="C13" s="4">
        <f t="shared" si="0"/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</row>
    <row r="14" spans="2:28" x14ac:dyDescent="0.3">
      <c r="B14" s="10" t="s">
        <v>46</v>
      </c>
    </row>
    <row r="15" spans="2:28" x14ac:dyDescent="0.3">
      <c r="B15" s="15" t="s">
        <v>39</v>
      </c>
      <c r="C15" s="4">
        <f t="shared" ref="C15:C21" si="1">SUM(D15:AC15)</f>
        <v>68531.225638999997</v>
      </c>
      <c r="D15" s="4">
        <f>D7*D5</f>
        <v>463.01639999999998</v>
      </c>
      <c r="E15" s="4">
        <f>E7*E5</f>
        <v>118.781688</v>
      </c>
      <c r="F15" s="4">
        <f>F7*F5</f>
        <v>0</v>
      </c>
      <c r="G15" s="4">
        <f>G7*G5</f>
        <v>5511.6945130000004</v>
      </c>
      <c r="H15" s="4">
        <f>H7*H5</f>
        <v>3682.0631159999998</v>
      </c>
      <c r="I15" s="4">
        <f>I7*I5</f>
        <v>5390.3825960000004</v>
      </c>
      <c r="J15" s="4">
        <f>J7*J5</f>
        <v>3438.8151339999999</v>
      </c>
      <c r="K15" s="4">
        <f>K7*K5</f>
        <v>3946.7374719999998</v>
      </c>
      <c r="L15" s="4">
        <f>L7*L5</f>
        <v>0</v>
      </c>
      <c r="M15" s="4">
        <f>M7*M5</f>
        <v>3539.1373359999998</v>
      </c>
      <c r="N15" s="4">
        <f>N7*N5</f>
        <v>3539.1373359999998</v>
      </c>
      <c r="O15" s="4">
        <f>O7*O5</f>
        <v>1047.124374</v>
      </c>
      <c r="P15" s="4">
        <f>P7*P5</f>
        <v>5552.3425459999999</v>
      </c>
      <c r="Q15" s="4">
        <f>Q7*Q5</f>
        <v>1181.8821740000001</v>
      </c>
      <c r="R15" s="4">
        <f>R7*R5</f>
        <v>2177.0279439999999</v>
      </c>
      <c r="S15" s="4">
        <f>S7*S5</f>
        <v>649.17436199999997</v>
      </c>
      <c r="T15" s="4">
        <f>T7*T5</f>
        <v>3248.019812</v>
      </c>
      <c r="U15" s="4">
        <f>U7*U5</f>
        <v>324.81675000000001</v>
      </c>
      <c r="V15" s="4">
        <f>V7*V5</f>
        <v>5234.5567760000004</v>
      </c>
      <c r="W15" s="4">
        <f>W7*W5</f>
        <v>5161.1572740000001</v>
      </c>
      <c r="X15" s="4">
        <f>X7*X5</f>
        <v>9353.3888640000005</v>
      </c>
      <c r="Y15" s="4">
        <f>Y7*Y5</f>
        <v>1372.1159110000001</v>
      </c>
      <c r="Z15" s="4">
        <f>Z7*Z5</f>
        <v>1087.0253130000001</v>
      </c>
      <c r="AA15" s="4">
        <f>AA7*AA5</f>
        <v>1381.895338</v>
      </c>
      <c r="AB15" s="4">
        <f>AB7*AB5</f>
        <v>1130.9326100000001</v>
      </c>
    </row>
    <row r="16" spans="2:28" x14ac:dyDescent="0.3">
      <c r="B16" s="15" t="s">
        <v>40</v>
      </c>
      <c r="C16" s="4">
        <f t="shared" si="1"/>
        <v>116325.78655300001</v>
      </c>
      <c r="D16" s="4">
        <f>D8*D5</f>
        <v>664.13268700000003</v>
      </c>
      <c r="E16" s="4">
        <f>E8*E5</f>
        <v>1222.799264</v>
      </c>
      <c r="F16" s="4">
        <f>F8*F5</f>
        <v>33685.629437999996</v>
      </c>
      <c r="G16" s="4">
        <f>G8*G5</f>
        <v>4673.0408340000004</v>
      </c>
      <c r="H16" s="4">
        <f>H8*H5</f>
        <v>4340.032013</v>
      </c>
      <c r="I16" s="4">
        <f>I8*I5</f>
        <v>6803.5078839999996</v>
      </c>
      <c r="J16" s="4">
        <f>J8*J5</f>
        <v>5135.4204840000002</v>
      </c>
      <c r="K16" s="4">
        <f>K8*K5</f>
        <v>4208.1840490000004</v>
      </c>
      <c r="L16" s="4">
        <f>L8*L5</f>
        <v>0</v>
      </c>
      <c r="M16" s="4">
        <f>M8*M5</f>
        <v>3149.0204309999999</v>
      </c>
      <c r="N16" s="4">
        <f>N8*N5</f>
        <v>3149.0204309999999</v>
      </c>
      <c r="O16" s="4">
        <f>O8*O5</f>
        <v>3071.0554659999998</v>
      </c>
      <c r="P16" s="4">
        <f>P8*P5</f>
        <v>6737.0841600000003</v>
      </c>
      <c r="Q16" s="4">
        <f>Q8*Q5</f>
        <v>2546.5677679999999</v>
      </c>
      <c r="R16" s="4">
        <f>R8*R5</f>
        <v>5378.3376799999996</v>
      </c>
      <c r="S16" s="4">
        <f>S8*S5</f>
        <v>1174.279767</v>
      </c>
      <c r="T16" s="4">
        <f>T8*T5</f>
        <v>7660.6724919999997</v>
      </c>
      <c r="U16" s="4">
        <f>U8*U5</f>
        <v>2127.8028060000001</v>
      </c>
      <c r="V16" s="4">
        <f>V8*V5</f>
        <v>2406.9695219999999</v>
      </c>
      <c r="W16" s="4">
        <f>W8*W5</f>
        <v>2406.9695219999999</v>
      </c>
      <c r="X16" s="4">
        <f>X8*X5</f>
        <v>5741.2335780000003</v>
      </c>
      <c r="Y16" s="4">
        <f>Y8*Y5</f>
        <v>2405.8495830000002</v>
      </c>
      <c r="Z16" s="4">
        <f>Z8*Z5</f>
        <v>2405.8490820000002</v>
      </c>
      <c r="AA16" s="4">
        <f>AA8*AA5</f>
        <v>2719.5294180000001</v>
      </c>
      <c r="AB16" s="4">
        <f>AB8*AB5</f>
        <v>2512.798194</v>
      </c>
    </row>
    <row r="17" spans="2:28" x14ac:dyDescent="0.3">
      <c r="B17" s="15" t="s">
        <v>41</v>
      </c>
      <c r="C17" s="4">
        <f t="shared" si="1"/>
        <v>0</v>
      </c>
      <c r="D17" s="4">
        <f>D9*D5</f>
        <v>0</v>
      </c>
      <c r="E17" s="4">
        <f>E9*E5</f>
        <v>0</v>
      </c>
      <c r="F17" s="4">
        <f>F9*F5</f>
        <v>0</v>
      </c>
      <c r="G17" s="4">
        <f>G9*G5</f>
        <v>0</v>
      </c>
      <c r="H17" s="4">
        <f>H9*H5</f>
        <v>0</v>
      </c>
      <c r="I17" s="4">
        <f>I9*I5</f>
        <v>0</v>
      </c>
      <c r="J17" s="4">
        <f>J9*J5</f>
        <v>0</v>
      </c>
      <c r="K17" s="4">
        <f>K9*K5</f>
        <v>0</v>
      </c>
      <c r="L17" s="4">
        <f>L9*L5</f>
        <v>0</v>
      </c>
      <c r="M17" s="4">
        <f>M9*M5</f>
        <v>0</v>
      </c>
      <c r="N17" s="4">
        <f>N9*N5</f>
        <v>0</v>
      </c>
      <c r="O17" s="4">
        <f>O9*O5</f>
        <v>0</v>
      </c>
      <c r="P17" s="4">
        <f>P9*P5</f>
        <v>0</v>
      </c>
      <c r="Q17" s="4">
        <f>Q9*Q5</f>
        <v>0</v>
      </c>
      <c r="R17" s="4">
        <f>R9*R5</f>
        <v>0</v>
      </c>
      <c r="S17" s="4">
        <f>S9*S5</f>
        <v>0</v>
      </c>
      <c r="T17" s="4">
        <f>T9*T5</f>
        <v>0</v>
      </c>
      <c r="U17" s="4">
        <f>U9*U5</f>
        <v>0</v>
      </c>
      <c r="V17" s="4">
        <f>V9*V5</f>
        <v>0</v>
      </c>
      <c r="W17" s="4">
        <f>W9*W5</f>
        <v>0</v>
      </c>
      <c r="X17" s="4">
        <f>X9*X5</f>
        <v>0</v>
      </c>
      <c r="Y17" s="4">
        <f>Y9*Y5</f>
        <v>0</v>
      </c>
      <c r="Z17" s="4">
        <f>Z9*Z5</f>
        <v>0</v>
      </c>
      <c r="AA17" s="4">
        <f>AA9*AA5</f>
        <v>0</v>
      </c>
      <c r="AB17" s="4">
        <f>AB9*AB5</f>
        <v>0</v>
      </c>
    </row>
    <row r="18" spans="2:28" x14ac:dyDescent="0.3">
      <c r="B18" s="15" t="s">
        <v>42</v>
      </c>
      <c r="C18" s="4">
        <f t="shared" si="1"/>
        <v>0</v>
      </c>
      <c r="D18" s="4">
        <f>D10*D5</f>
        <v>0</v>
      </c>
      <c r="E18" s="4">
        <f>E10*E5</f>
        <v>0</v>
      </c>
      <c r="F18" s="4">
        <f>F10*F5</f>
        <v>0</v>
      </c>
      <c r="G18" s="4">
        <f>G10*G5</f>
        <v>0</v>
      </c>
      <c r="H18" s="4">
        <f>H10*H5</f>
        <v>0</v>
      </c>
      <c r="I18" s="4">
        <f>I10*I5</f>
        <v>0</v>
      </c>
      <c r="J18" s="4">
        <f>J10*J5</f>
        <v>0</v>
      </c>
      <c r="K18" s="4">
        <f>K10*K5</f>
        <v>0</v>
      </c>
      <c r="L18" s="4">
        <f>L10*L5</f>
        <v>0</v>
      </c>
      <c r="M18" s="4">
        <f>M10*M5</f>
        <v>0</v>
      </c>
      <c r="N18" s="4">
        <f>N10*N5</f>
        <v>0</v>
      </c>
      <c r="O18" s="4">
        <f>O10*O5</f>
        <v>0</v>
      </c>
      <c r="P18" s="4">
        <f>P10*P5</f>
        <v>0</v>
      </c>
      <c r="Q18" s="4">
        <f>Q10*Q5</f>
        <v>0</v>
      </c>
      <c r="R18" s="4">
        <f>R10*R5</f>
        <v>0</v>
      </c>
      <c r="S18" s="4">
        <f>S10*S5</f>
        <v>0</v>
      </c>
      <c r="T18" s="4">
        <f>T10*T5</f>
        <v>0</v>
      </c>
      <c r="U18" s="4">
        <f>U10*U5</f>
        <v>0</v>
      </c>
      <c r="V18" s="4">
        <f>V10*V5</f>
        <v>0</v>
      </c>
      <c r="W18" s="4">
        <f>W10*W5</f>
        <v>0</v>
      </c>
      <c r="X18" s="4">
        <f>X10*X5</f>
        <v>0</v>
      </c>
      <c r="Y18" s="4">
        <f>Y10*Y5</f>
        <v>0</v>
      </c>
      <c r="Z18" s="4">
        <f>Z10*Z5</f>
        <v>0</v>
      </c>
      <c r="AA18" s="4">
        <f>AA10*AA5</f>
        <v>0</v>
      </c>
      <c r="AB18" s="4">
        <f>AB10*AB5</f>
        <v>0</v>
      </c>
    </row>
    <row r="19" spans="2:28" x14ac:dyDescent="0.3">
      <c r="B19" s="15" t="s">
        <v>43</v>
      </c>
      <c r="C19" s="4">
        <f t="shared" si="1"/>
        <v>0</v>
      </c>
      <c r="D19" s="4">
        <f>D11*D5</f>
        <v>0</v>
      </c>
      <c r="E19" s="4">
        <f>E11*E5</f>
        <v>0</v>
      </c>
      <c r="F19" s="4">
        <f>F11*F5</f>
        <v>0</v>
      </c>
      <c r="G19" s="4">
        <f>G11*G5</f>
        <v>0</v>
      </c>
      <c r="H19" s="4">
        <f>H11*H5</f>
        <v>0</v>
      </c>
      <c r="I19" s="4">
        <f>I11*I5</f>
        <v>0</v>
      </c>
      <c r="J19" s="4">
        <f>J11*J5</f>
        <v>0</v>
      </c>
      <c r="K19" s="4">
        <f>K11*K5</f>
        <v>0</v>
      </c>
      <c r="L19" s="4">
        <f>L11*L5</f>
        <v>0</v>
      </c>
      <c r="M19" s="4">
        <f>M11*M5</f>
        <v>0</v>
      </c>
      <c r="N19" s="4">
        <f>N11*N5</f>
        <v>0</v>
      </c>
      <c r="O19" s="4">
        <f>O11*O5</f>
        <v>0</v>
      </c>
      <c r="P19" s="4">
        <f>P11*P5</f>
        <v>0</v>
      </c>
      <c r="Q19" s="4">
        <f>Q11*Q5</f>
        <v>0</v>
      </c>
      <c r="R19" s="4">
        <f>R11*R5</f>
        <v>0</v>
      </c>
      <c r="S19" s="4">
        <f>S11*S5</f>
        <v>0</v>
      </c>
      <c r="T19" s="4">
        <f>T11*T5</f>
        <v>0</v>
      </c>
      <c r="U19" s="4">
        <f>U11*U5</f>
        <v>0</v>
      </c>
      <c r="V19" s="4">
        <f>V11*V5</f>
        <v>0</v>
      </c>
      <c r="W19" s="4">
        <f>W11*W5</f>
        <v>0</v>
      </c>
      <c r="X19" s="4">
        <f>X11*X5</f>
        <v>0</v>
      </c>
      <c r="Y19" s="4">
        <f>Y11*Y5</f>
        <v>0</v>
      </c>
      <c r="Z19" s="4">
        <f>Z11*Z5</f>
        <v>0</v>
      </c>
      <c r="AA19" s="4">
        <f>AA11*AA5</f>
        <v>0</v>
      </c>
      <c r="AB19" s="4">
        <f>AB11*AB5</f>
        <v>0</v>
      </c>
    </row>
    <row r="20" spans="2:28" x14ac:dyDescent="0.3">
      <c r="B20" s="15" t="s">
        <v>44</v>
      </c>
      <c r="C20" s="4">
        <f t="shared" si="1"/>
        <v>0</v>
      </c>
      <c r="D20" s="4">
        <f>D12*D5</f>
        <v>0</v>
      </c>
      <c r="E20" s="4">
        <f>E12*E5</f>
        <v>0</v>
      </c>
      <c r="F20" s="4">
        <f>F12*F5</f>
        <v>0</v>
      </c>
      <c r="G20" s="4">
        <f>G12*G5</f>
        <v>0</v>
      </c>
      <c r="H20" s="4">
        <f>H12*H5</f>
        <v>0</v>
      </c>
      <c r="I20" s="4">
        <f>I12*I5</f>
        <v>0</v>
      </c>
      <c r="J20" s="4">
        <f>J12*J5</f>
        <v>0</v>
      </c>
      <c r="K20" s="4">
        <f>K12*K5</f>
        <v>0</v>
      </c>
      <c r="L20" s="4">
        <f>L12*L5</f>
        <v>0</v>
      </c>
      <c r="M20" s="4">
        <f>M12*M5</f>
        <v>0</v>
      </c>
      <c r="N20" s="4">
        <f>N12*N5</f>
        <v>0</v>
      </c>
      <c r="O20" s="4">
        <f>O12*O5</f>
        <v>0</v>
      </c>
      <c r="P20" s="4">
        <f>P12*P5</f>
        <v>0</v>
      </c>
      <c r="Q20" s="4">
        <f>Q12*Q5</f>
        <v>0</v>
      </c>
      <c r="R20" s="4">
        <f>R12*R5</f>
        <v>0</v>
      </c>
      <c r="S20" s="4">
        <f>S12*S5</f>
        <v>0</v>
      </c>
      <c r="T20" s="4">
        <f>T12*T5</f>
        <v>0</v>
      </c>
      <c r="U20" s="4">
        <f>U12*U5</f>
        <v>0</v>
      </c>
      <c r="V20" s="4">
        <f>V12*V5</f>
        <v>0</v>
      </c>
      <c r="W20" s="4">
        <f>W12*W5</f>
        <v>0</v>
      </c>
      <c r="X20" s="4">
        <f>X12*X5</f>
        <v>0</v>
      </c>
      <c r="Y20" s="4">
        <f>Y12*Y5</f>
        <v>0</v>
      </c>
      <c r="Z20" s="4">
        <f>Z12*Z5</f>
        <v>0</v>
      </c>
      <c r="AA20" s="4">
        <f>AA12*AA5</f>
        <v>0</v>
      </c>
      <c r="AB20" s="4">
        <f>AB12*AB5</f>
        <v>0</v>
      </c>
    </row>
    <row r="21" spans="2:28" x14ac:dyDescent="0.3">
      <c r="B21" s="15" t="s">
        <v>45</v>
      </c>
      <c r="C21" s="4">
        <f t="shared" si="1"/>
        <v>0</v>
      </c>
      <c r="D21" s="4">
        <f>D13*D5</f>
        <v>0</v>
      </c>
      <c r="E21" s="4">
        <f>E13*E5</f>
        <v>0</v>
      </c>
      <c r="F21" s="4">
        <f>F13*F5</f>
        <v>0</v>
      </c>
      <c r="G21" s="4">
        <f>G13*G5</f>
        <v>0</v>
      </c>
      <c r="H21" s="4">
        <f>H13*H5</f>
        <v>0</v>
      </c>
      <c r="I21" s="4">
        <f>I13*I5</f>
        <v>0</v>
      </c>
      <c r="J21" s="4">
        <f>J13*J5</f>
        <v>0</v>
      </c>
      <c r="K21" s="4">
        <f>K13*K5</f>
        <v>0</v>
      </c>
      <c r="L21" s="4">
        <f>L13*L5</f>
        <v>0</v>
      </c>
      <c r="M21" s="4">
        <f>M13*M5</f>
        <v>0</v>
      </c>
      <c r="N21" s="4">
        <f>N13*N5</f>
        <v>0</v>
      </c>
      <c r="O21" s="4">
        <f>O13*O5</f>
        <v>0</v>
      </c>
      <c r="P21" s="4">
        <f>P13*P5</f>
        <v>0</v>
      </c>
      <c r="Q21" s="4">
        <f>Q13*Q5</f>
        <v>0</v>
      </c>
      <c r="R21" s="4">
        <f>R13*R5</f>
        <v>0</v>
      </c>
      <c r="S21" s="4">
        <f>S13*S5</f>
        <v>0</v>
      </c>
      <c r="T21" s="4">
        <f>T13*T5</f>
        <v>0</v>
      </c>
      <c r="U21" s="4">
        <f>U13*U5</f>
        <v>0</v>
      </c>
      <c r="V21" s="4">
        <f>V13*V5</f>
        <v>0</v>
      </c>
      <c r="W21" s="4">
        <f>W13*W5</f>
        <v>0</v>
      </c>
      <c r="X21" s="4">
        <f>X13*X5</f>
        <v>0</v>
      </c>
      <c r="Y21" s="4">
        <f>Y13*Y5</f>
        <v>0</v>
      </c>
      <c r="Z21" s="4">
        <f>Z13*Z5</f>
        <v>0</v>
      </c>
      <c r="AA21" s="4">
        <f>AA13*AA5</f>
        <v>0</v>
      </c>
      <c r="AB21" s="4">
        <f>AB13*AB5</f>
        <v>0</v>
      </c>
    </row>
    <row r="23" spans="2:28" x14ac:dyDescent="0.3">
      <c r="B23" s="15" t="s">
        <v>47</v>
      </c>
      <c r="C23" s="3">
        <f>SUM(D23:AC23)</f>
        <v>611</v>
      </c>
      <c r="D23" s="7">
        <v>10</v>
      </c>
      <c r="E23" s="7">
        <v>2</v>
      </c>
      <c r="F23" s="7">
        <v>1</v>
      </c>
      <c r="G23" s="7">
        <v>35</v>
      </c>
      <c r="H23" s="7">
        <v>15</v>
      </c>
      <c r="I23" s="7">
        <v>7</v>
      </c>
      <c r="J23" s="7">
        <v>13</v>
      </c>
      <c r="K23" s="7">
        <v>18</v>
      </c>
      <c r="L23" s="7">
        <v>5</v>
      </c>
      <c r="M23" s="7">
        <v>34</v>
      </c>
      <c r="N23" s="7">
        <v>34</v>
      </c>
      <c r="O23" s="7">
        <v>5</v>
      </c>
      <c r="P23" s="7">
        <v>41</v>
      </c>
      <c r="Q23" s="7">
        <v>5</v>
      </c>
      <c r="R23" s="7">
        <v>3</v>
      </c>
      <c r="S23" s="7">
        <v>5</v>
      </c>
      <c r="T23" s="7">
        <v>15</v>
      </c>
      <c r="U23" s="7">
        <v>2</v>
      </c>
      <c r="V23" s="7">
        <v>112</v>
      </c>
      <c r="W23" s="7">
        <v>112</v>
      </c>
      <c r="X23" s="7">
        <v>104</v>
      </c>
      <c r="Y23" s="7">
        <v>9</v>
      </c>
      <c r="Z23" s="7">
        <v>9</v>
      </c>
      <c r="AA23" s="7">
        <v>8</v>
      </c>
      <c r="AB23" s="7">
        <v>7</v>
      </c>
    </row>
    <row r="24" spans="2:28" x14ac:dyDescent="0.3">
      <c r="B24" s="15" t="s">
        <v>48</v>
      </c>
      <c r="C24" s="3">
        <f t="shared" ref="C24:C42" si="2">SUM(D24:AC24)</f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</row>
    <row r="25" spans="2:28" x14ac:dyDescent="0.3">
      <c r="B25" s="15" t="s">
        <v>49</v>
      </c>
      <c r="C25" s="3">
        <f t="shared" si="2"/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</row>
    <row r="26" spans="2:28" x14ac:dyDescent="0.3">
      <c r="B26" s="15" t="s">
        <v>50</v>
      </c>
      <c r="C26" s="3">
        <f t="shared" si="2"/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</row>
    <row r="27" spans="2:28" x14ac:dyDescent="0.3">
      <c r="B27" s="15" t="s">
        <v>51</v>
      </c>
      <c r="C27" s="3">
        <f t="shared" si="2"/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</row>
    <row r="28" spans="2:28" x14ac:dyDescent="0.3">
      <c r="B28" s="15" t="s">
        <v>52</v>
      </c>
      <c r="C28" s="3">
        <f t="shared" si="2"/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</row>
    <row r="29" spans="2:28" x14ac:dyDescent="0.3">
      <c r="B29" s="15" t="s">
        <v>53</v>
      </c>
      <c r="C29" s="3">
        <f t="shared" si="2"/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</row>
    <row r="30" spans="2:28" x14ac:dyDescent="0.3">
      <c r="B30" s="15" t="s">
        <v>54</v>
      </c>
      <c r="C30" s="3">
        <f t="shared" si="2"/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</row>
    <row r="31" spans="2:28" x14ac:dyDescent="0.3">
      <c r="B31" s="15" t="s">
        <v>55</v>
      </c>
      <c r="C31" s="3">
        <f t="shared" si="2"/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</row>
    <row r="32" spans="2:28" x14ac:dyDescent="0.3">
      <c r="B32" s="15" t="s">
        <v>56</v>
      </c>
      <c r="C32" s="3">
        <f t="shared" si="2"/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</row>
    <row r="33" spans="2:28" x14ac:dyDescent="0.3">
      <c r="B33" s="15" t="s">
        <v>57</v>
      </c>
      <c r="C33" s="3">
        <f t="shared" si="2"/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</row>
    <row r="34" spans="2:28" x14ac:dyDescent="0.3">
      <c r="B34" s="15" t="s">
        <v>58</v>
      </c>
      <c r="C34" s="3">
        <f t="shared" si="2"/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</row>
    <row r="35" spans="2:28" x14ac:dyDescent="0.3">
      <c r="B35" s="15" t="s">
        <v>59</v>
      </c>
      <c r="C35" s="3">
        <f t="shared" si="2"/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</row>
    <row r="36" spans="2:28" x14ac:dyDescent="0.3">
      <c r="B36" s="15" t="s">
        <v>60</v>
      </c>
      <c r="C36" s="3">
        <f t="shared" si="2"/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</row>
    <row r="37" spans="2:28" x14ac:dyDescent="0.3">
      <c r="B37" s="15" t="s">
        <v>61</v>
      </c>
      <c r="C37" s="3">
        <f t="shared" si="2"/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</row>
    <row r="38" spans="2:28" x14ac:dyDescent="0.3">
      <c r="B38" s="15" t="s">
        <v>62</v>
      </c>
      <c r="C38" s="3">
        <f t="shared" si="2"/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</row>
    <row r="39" spans="2:28" x14ac:dyDescent="0.3">
      <c r="B39" s="15" t="s">
        <v>63</v>
      </c>
      <c r="C39" s="3">
        <f t="shared" si="2"/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</row>
    <row r="40" spans="2:28" x14ac:dyDescent="0.3">
      <c r="B40" s="15" t="s">
        <v>64</v>
      </c>
      <c r="C40" s="3">
        <f t="shared" si="2"/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</row>
    <row r="41" spans="2:28" x14ac:dyDescent="0.3">
      <c r="B41" s="15" t="s">
        <v>65</v>
      </c>
      <c r="C41" s="3">
        <f t="shared" si="2"/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</row>
    <row r="42" spans="2:28" x14ac:dyDescent="0.3">
      <c r="B42" s="15" t="s">
        <v>66</v>
      </c>
      <c r="C42" s="3">
        <f t="shared" si="2"/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</row>
    <row r="43" spans="2:28" x14ac:dyDescent="0.3">
      <c r="B43" s="10" t="s">
        <v>46</v>
      </c>
    </row>
    <row r="44" spans="2:28" x14ac:dyDescent="0.3">
      <c r="B44" s="15" t="s">
        <v>47</v>
      </c>
      <c r="C44" s="3">
        <f t="shared" ref="C44:C107" si="3">SUM(D44:AC44)</f>
        <v>962</v>
      </c>
      <c r="D44" s="3">
        <f>D23*D5</f>
        <v>10</v>
      </c>
      <c r="E44" s="3">
        <f>E23*E5</f>
        <v>8</v>
      </c>
      <c r="F44" s="3">
        <f>F23*F5</f>
        <v>102</v>
      </c>
      <c r="G44" s="3">
        <f>G23*G5</f>
        <v>35</v>
      </c>
      <c r="H44" s="3">
        <f>H23*H5</f>
        <v>15</v>
      </c>
      <c r="I44" s="3">
        <f>I23*I5</f>
        <v>14</v>
      </c>
      <c r="J44" s="3">
        <f>J23*J5</f>
        <v>26</v>
      </c>
      <c r="K44" s="3">
        <f>K23*K5</f>
        <v>18</v>
      </c>
      <c r="L44" s="3">
        <f>L23*L5</f>
        <v>0</v>
      </c>
      <c r="M44" s="3">
        <f>M23*M5</f>
        <v>34</v>
      </c>
      <c r="N44" s="3">
        <f>N23*N5</f>
        <v>34</v>
      </c>
      <c r="O44" s="3">
        <f>O23*O5</f>
        <v>5</v>
      </c>
      <c r="P44" s="3">
        <f>P23*P5</f>
        <v>82</v>
      </c>
      <c r="Q44" s="3">
        <f>Q23*Q5</f>
        <v>10</v>
      </c>
      <c r="R44" s="3">
        <f>R23*R5</f>
        <v>12</v>
      </c>
      <c r="S44" s="3">
        <f>S23*S5</f>
        <v>5</v>
      </c>
      <c r="T44" s="3">
        <f>T23*T5</f>
        <v>60</v>
      </c>
      <c r="U44" s="3">
        <f>U23*U5</f>
        <v>12</v>
      </c>
      <c r="V44" s="3">
        <f>V23*V5</f>
        <v>112</v>
      </c>
      <c r="W44" s="3">
        <f>W23*W5</f>
        <v>112</v>
      </c>
      <c r="X44" s="3">
        <f>X23*X5</f>
        <v>208</v>
      </c>
      <c r="Y44" s="3">
        <f>Y23*Y5</f>
        <v>9</v>
      </c>
      <c r="Z44" s="3">
        <f>Z23*Z5</f>
        <v>9</v>
      </c>
      <c r="AA44" s="3">
        <f>AA23*AA5</f>
        <v>16</v>
      </c>
      <c r="AB44" s="3">
        <f>AB23*AB5</f>
        <v>14</v>
      </c>
    </row>
    <row r="45" spans="2:28" x14ac:dyDescent="0.3">
      <c r="B45" s="15" t="s">
        <v>48</v>
      </c>
      <c r="C45" s="3">
        <f t="shared" si="3"/>
        <v>0</v>
      </c>
      <c r="D45" s="3">
        <f>D24*D5</f>
        <v>0</v>
      </c>
      <c r="E45" s="3">
        <f>E24*E5</f>
        <v>0</v>
      </c>
      <c r="F45" s="3">
        <f>F24*F5</f>
        <v>0</v>
      </c>
      <c r="G45" s="3">
        <f>G24*G5</f>
        <v>0</v>
      </c>
      <c r="H45" s="3">
        <f>H24*H5</f>
        <v>0</v>
      </c>
      <c r="I45" s="3">
        <f>I24*I5</f>
        <v>0</v>
      </c>
      <c r="J45" s="3">
        <f>J24*J5</f>
        <v>0</v>
      </c>
      <c r="K45" s="3">
        <f>K24*K5</f>
        <v>0</v>
      </c>
      <c r="L45" s="3">
        <f>L24*L5</f>
        <v>0</v>
      </c>
      <c r="M45" s="3">
        <f>M24*M5</f>
        <v>0</v>
      </c>
      <c r="N45" s="3">
        <f>N24*N5</f>
        <v>0</v>
      </c>
      <c r="O45" s="3">
        <f>O24*O5</f>
        <v>0</v>
      </c>
      <c r="P45" s="3">
        <f>P24*P5</f>
        <v>0</v>
      </c>
      <c r="Q45" s="3">
        <f>Q24*Q5</f>
        <v>0</v>
      </c>
      <c r="R45" s="3">
        <f>R24*R5</f>
        <v>0</v>
      </c>
      <c r="S45" s="3">
        <f>S24*S5</f>
        <v>0</v>
      </c>
      <c r="T45" s="3">
        <f>T24*T5</f>
        <v>0</v>
      </c>
      <c r="U45" s="3">
        <f>U24*U5</f>
        <v>0</v>
      </c>
      <c r="V45" s="3">
        <f>V24*V5</f>
        <v>0</v>
      </c>
      <c r="W45" s="3">
        <f>W24*W5</f>
        <v>0</v>
      </c>
      <c r="X45" s="3">
        <f>X24*X5</f>
        <v>0</v>
      </c>
      <c r="Y45" s="3">
        <f>Y24*Y5</f>
        <v>0</v>
      </c>
      <c r="Z45" s="3">
        <f>Z24*Z5</f>
        <v>0</v>
      </c>
      <c r="AA45" s="3">
        <f>AA24*AA5</f>
        <v>0</v>
      </c>
      <c r="AB45" s="3">
        <f>AB24*AB5</f>
        <v>0</v>
      </c>
    </row>
    <row r="46" spans="2:28" x14ac:dyDescent="0.3">
      <c r="B46" s="15" t="s">
        <v>49</v>
      </c>
      <c r="C46" s="3">
        <f t="shared" si="3"/>
        <v>0</v>
      </c>
      <c r="D46" s="3">
        <f>D25*D5</f>
        <v>0</v>
      </c>
      <c r="E46" s="3">
        <f>E25*E5</f>
        <v>0</v>
      </c>
      <c r="F46" s="3">
        <f>F25*F5</f>
        <v>0</v>
      </c>
      <c r="G46" s="3">
        <f>G25*G5</f>
        <v>0</v>
      </c>
      <c r="H46" s="3">
        <f>H25*H5</f>
        <v>0</v>
      </c>
      <c r="I46" s="3">
        <f>I25*I5</f>
        <v>0</v>
      </c>
      <c r="J46" s="3">
        <f>J25*J5</f>
        <v>0</v>
      </c>
      <c r="K46" s="3">
        <f>K25*K5</f>
        <v>0</v>
      </c>
      <c r="L46" s="3">
        <f>L25*L5</f>
        <v>0</v>
      </c>
      <c r="M46" s="3">
        <f>M25*M5</f>
        <v>0</v>
      </c>
      <c r="N46" s="3">
        <f>N25*N5</f>
        <v>0</v>
      </c>
      <c r="O46" s="3">
        <f>O25*O5</f>
        <v>0</v>
      </c>
      <c r="P46" s="3">
        <f>P25*P5</f>
        <v>0</v>
      </c>
      <c r="Q46" s="3">
        <f>Q25*Q5</f>
        <v>0</v>
      </c>
      <c r="R46" s="3">
        <f>R25*R5</f>
        <v>0</v>
      </c>
      <c r="S46" s="3">
        <f>S25*S5</f>
        <v>0</v>
      </c>
      <c r="T46" s="3">
        <f>T25*T5</f>
        <v>0</v>
      </c>
      <c r="U46" s="3">
        <f>U25*U5</f>
        <v>0</v>
      </c>
      <c r="V46" s="3">
        <f>V25*V5</f>
        <v>0</v>
      </c>
      <c r="W46" s="3">
        <f>W25*W5</f>
        <v>0</v>
      </c>
      <c r="X46" s="3">
        <f>X25*X5</f>
        <v>0</v>
      </c>
      <c r="Y46" s="3">
        <f>Y25*Y5</f>
        <v>0</v>
      </c>
      <c r="Z46" s="3">
        <f>Z25*Z5</f>
        <v>0</v>
      </c>
      <c r="AA46" s="3">
        <f>AA25*AA5</f>
        <v>0</v>
      </c>
      <c r="AB46" s="3">
        <f>AB25*AB5</f>
        <v>0</v>
      </c>
    </row>
    <row r="47" spans="2:28" x14ac:dyDescent="0.3">
      <c r="B47" s="15" t="s">
        <v>50</v>
      </c>
      <c r="C47" s="3">
        <f t="shared" si="3"/>
        <v>0</v>
      </c>
      <c r="D47" s="3">
        <f>D26*D5</f>
        <v>0</v>
      </c>
      <c r="E47" s="3">
        <f>E26*E5</f>
        <v>0</v>
      </c>
      <c r="F47" s="3">
        <f>F26*F5</f>
        <v>0</v>
      </c>
      <c r="G47" s="3">
        <f>G26*G5</f>
        <v>0</v>
      </c>
      <c r="H47" s="3">
        <f>H26*H5</f>
        <v>0</v>
      </c>
      <c r="I47" s="3">
        <f>I26*I5</f>
        <v>0</v>
      </c>
      <c r="J47" s="3">
        <f>J26*J5</f>
        <v>0</v>
      </c>
      <c r="K47" s="3">
        <f>K26*K5</f>
        <v>0</v>
      </c>
      <c r="L47" s="3">
        <f>L26*L5</f>
        <v>0</v>
      </c>
      <c r="M47" s="3">
        <f>M26*M5</f>
        <v>0</v>
      </c>
      <c r="N47" s="3">
        <f>N26*N5</f>
        <v>0</v>
      </c>
      <c r="O47" s="3">
        <f>O26*O5</f>
        <v>0</v>
      </c>
      <c r="P47" s="3">
        <f>P26*P5</f>
        <v>0</v>
      </c>
      <c r="Q47" s="3">
        <f>Q26*Q5</f>
        <v>0</v>
      </c>
      <c r="R47" s="3">
        <f>R26*R5</f>
        <v>0</v>
      </c>
      <c r="S47" s="3">
        <f>S26*S5</f>
        <v>0</v>
      </c>
      <c r="T47" s="3">
        <f>T26*T5</f>
        <v>0</v>
      </c>
      <c r="U47" s="3">
        <f>U26*U5</f>
        <v>0</v>
      </c>
      <c r="V47" s="3">
        <f>V26*V5</f>
        <v>0</v>
      </c>
      <c r="W47" s="3">
        <f>W26*W5</f>
        <v>0</v>
      </c>
      <c r="X47" s="3">
        <f>X26*X5</f>
        <v>0</v>
      </c>
      <c r="Y47" s="3">
        <f>Y26*Y5</f>
        <v>0</v>
      </c>
      <c r="Z47" s="3">
        <f>Z26*Z5</f>
        <v>0</v>
      </c>
      <c r="AA47" s="3">
        <f>AA26*AA5</f>
        <v>0</v>
      </c>
      <c r="AB47" s="3">
        <f>AB26*AB5</f>
        <v>0</v>
      </c>
    </row>
    <row r="48" spans="2:28" x14ac:dyDescent="0.3">
      <c r="B48" s="15" t="s">
        <v>51</v>
      </c>
      <c r="C48" s="3">
        <f t="shared" si="3"/>
        <v>0</v>
      </c>
      <c r="D48" s="3">
        <f>D27*D5</f>
        <v>0</v>
      </c>
      <c r="E48" s="3">
        <f>E27*E5</f>
        <v>0</v>
      </c>
      <c r="F48" s="3">
        <f>F27*F5</f>
        <v>0</v>
      </c>
      <c r="G48" s="3">
        <f>G27*G5</f>
        <v>0</v>
      </c>
      <c r="H48" s="3">
        <f>H27*H5</f>
        <v>0</v>
      </c>
      <c r="I48" s="3">
        <f>I27*I5</f>
        <v>0</v>
      </c>
      <c r="J48" s="3">
        <f>J27*J5</f>
        <v>0</v>
      </c>
      <c r="K48" s="3">
        <f>K27*K5</f>
        <v>0</v>
      </c>
      <c r="L48" s="3">
        <f>L27*L5</f>
        <v>0</v>
      </c>
      <c r="M48" s="3">
        <f>M27*M5</f>
        <v>0</v>
      </c>
      <c r="N48" s="3">
        <f>N27*N5</f>
        <v>0</v>
      </c>
      <c r="O48" s="3">
        <f>O27*O5</f>
        <v>0</v>
      </c>
      <c r="P48" s="3">
        <f>P27*P5</f>
        <v>0</v>
      </c>
      <c r="Q48" s="3">
        <f>Q27*Q5</f>
        <v>0</v>
      </c>
      <c r="R48" s="3">
        <f>R27*R5</f>
        <v>0</v>
      </c>
      <c r="S48" s="3">
        <f>S27*S5</f>
        <v>0</v>
      </c>
      <c r="T48" s="3">
        <f>T27*T5</f>
        <v>0</v>
      </c>
      <c r="U48" s="3">
        <f>U27*U5</f>
        <v>0</v>
      </c>
      <c r="V48" s="3">
        <f>V27*V5</f>
        <v>0</v>
      </c>
      <c r="W48" s="3">
        <f>W27*W5</f>
        <v>0</v>
      </c>
      <c r="X48" s="3">
        <f>X27*X5</f>
        <v>0</v>
      </c>
      <c r="Y48" s="3">
        <f>Y27*Y5</f>
        <v>0</v>
      </c>
      <c r="Z48" s="3">
        <f>Z27*Z5</f>
        <v>0</v>
      </c>
      <c r="AA48" s="3">
        <f>AA27*AA5</f>
        <v>0</v>
      </c>
      <c r="AB48" s="3">
        <f>AB27*AB5</f>
        <v>0</v>
      </c>
    </row>
    <row r="49" spans="2:28" x14ac:dyDescent="0.3">
      <c r="B49" s="15" t="s">
        <v>52</v>
      </c>
      <c r="C49" s="3">
        <f t="shared" si="3"/>
        <v>0</v>
      </c>
      <c r="D49" s="3">
        <f>D28*D5</f>
        <v>0</v>
      </c>
      <c r="E49" s="3">
        <f>E28*E5</f>
        <v>0</v>
      </c>
      <c r="F49" s="3">
        <f>F28*F5</f>
        <v>0</v>
      </c>
      <c r="G49" s="3">
        <f>G28*G5</f>
        <v>0</v>
      </c>
      <c r="H49" s="3">
        <f>H28*H5</f>
        <v>0</v>
      </c>
      <c r="I49" s="3">
        <f>I28*I5</f>
        <v>0</v>
      </c>
      <c r="J49" s="3">
        <f>J28*J5</f>
        <v>0</v>
      </c>
      <c r="K49" s="3">
        <f>K28*K5</f>
        <v>0</v>
      </c>
      <c r="L49" s="3">
        <f>L28*L5</f>
        <v>0</v>
      </c>
      <c r="M49" s="3">
        <f>M28*M5</f>
        <v>0</v>
      </c>
      <c r="N49" s="3">
        <f>N28*N5</f>
        <v>0</v>
      </c>
      <c r="O49" s="3">
        <f>O28*O5</f>
        <v>0</v>
      </c>
      <c r="P49" s="3">
        <f>P28*P5</f>
        <v>0</v>
      </c>
      <c r="Q49" s="3">
        <f>Q28*Q5</f>
        <v>0</v>
      </c>
      <c r="R49" s="3">
        <f>R28*R5</f>
        <v>0</v>
      </c>
      <c r="S49" s="3">
        <f>S28*S5</f>
        <v>0</v>
      </c>
      <c r="T49" s="3">
        <f>T28*T5</f>
        <v>0</v>
      </c>
      <c r="U49" s="3">
        <f>U28*U5</f>
        <v>0</v>
      </c>
      <c r="V49" s="3">
        <f>V28*V5</f>
        <v>0</v>
      </c>
      <c r="W49" s="3">
        <f>W28*W5</f>
        <v>0</v>
      </c>
      <c r="X49" s="3">
        <f>X28*X5</f>
        <v>0</v>
      </c>
      <c r="Y49" s="3">
        <f>Y28*Y5</f>
        <v>0</v>
      </c>
      <c r="Z49" s="3">
        <f>Z28*Z5</f>
        <v>0</v>
      </c>
      <c r="AA49" s="3">
        <f>AA28*AA5</f>
        <v>0</v>
      </c>
      <c r="AB49" s="3">
        <f>AB28*AB5</f>
        <v>0</v>
      </c>
    </row>
    <row r="50" spans="2:28" x14ac:dyDescent="0.3">
      <c r="B50" s="15" t="s">
        <v>53</v>
      </c>
      <c r="C50" s="3">
        <f t="shared" si="3"/>
        <v>0</v>
      </c>
      <c r="D50" s="3">
        <f>D29*D5</f>
        <v>0</v>
      </c>
      <c r="E50" s="3">
        <f>E29*E5</f>
        <v>0</v>
      </c>
      <c r="F50" s="3">
        <f>F29*F5</f>
        <v>0</v>
      </c>
      <c r="G50" s="3">
        <f>G29*G5</f>
        <v>0</v>
      </c>
      <c r="H50" s="3">
        <f>H29*H5</f>
        <v>0</v>
      </c>
      <c r="I50" s="3">
        <f>I29*I5</f>
        <v>0</v>
      </c>
      <c r="J50" s="3">
        <f>J29*J5</f>
        <v>0</v>
      </c>
      <c r="K50" s="3">
        <f>K29*K5</f>
        <v>0</v>
      </c>
      <c r="L50" s="3">
        <f>L29*L5</f>
        <v>0</v>
      </c>
      <c r="M50" s="3">
        <f>M29*M5</f>
        <v>0</v>
      </c>
      <c r="N50" s="3">
        <f>N29*N5</f>
        <v>0</v>
      </c>
      <c r="O50" s="3">
        <f>O29*O5</f>
        <v>0</v>
      </c>
      <c r="P50" s="3">
        <f>P29*P5</f>
        <v>0</v>
      </c>
      <c r="Q50" s="3">
        <f>Q29*Q5</f>
        <v>0</v>
      </c>
      <c r="R50" s="3">
        <f>R29*R5</f>
        <v>0</v>
      </c>
      <c r="S50" s="3">
        <f>S29*S5</f>
        <v>0</v>
      </c>
      <c r="T50" s="3">
        <f>T29*T5</f>
        <v>0</v>
      </c>
      <c r="U50" s="3">
        <f>U29*U5</f>
        <v>0</v>
      </c>
      <c r="V50" s="3">
        <f>V29*V5</f>
        <v>0</v>
      </c>
      <c r="W50" s="3">
        <f>W29*W5</f>
        <v>0</v>
      </c>
      <c r="X50" s="3">
        <f>X29*X5</f>
        <v>0</v>
      </c>
      <c r="Y50" s="3">
        <f>Y29*Y5</f>
        <v>0</v>
      </c>
      <c r="Z50" s="3">
        <f>Z29*Z5</f>
        <v>0</v>
      </c>
      <c r="AA50" s="3">
        <f>AA29*AA5</f>
        <v>0</v>
      </c>
      <c r="AB50" s="3">
        <f>AB29*AB5</f>
        <v>0</v>
      </c>
    </row>
    <row r="51" spans="2:28" x14ac:dyDescent="0.3">
      <c r="B51" s="15" t="s">
        <v>54</v>
      </c>
      <c r="C51" s="3">
        <f t="shared" si="3"/>
        <v>0</v>
      </c>
      <c r="D51" s="3">
        <f>D30*D5</f>
        <v>0</v>
      </c>
      <c r="E51" s="3">
        <f>E30*E5</f>
        <v>0</v>
      </c>
      <c r="F51" s="3">
        <f>F30*F5</f>
        <v>0</v>
      </c>
      <c r="G51" s="3">
        <f>G30*G5</f>
        <v>0</v>
      </c>
      <c r="H51" s="3">
        <f>H30*H5</f>
        <v>0</v>
      </c>
      <c r="I51" s="3">
        <f>I30*I5</f>
        <v>0</v>
      </c>
      <c r="J51" s="3">
        <f>J30*J5</f>
        <v>0</v>
      </c>
      <c r="K51" s="3">
        <f>K30*K5</f>
        <v>0</v>
      </c>
      <c r="L51" s="3">
        <f>L30*L5</f>
        <v>0</v>
      </c>
      <c r="M51" s="3">
        <f>M30*M5</f>
        <v>0</v>
      </c>
      <c r="N51" s="3">
        <f>N30*N5</f>
        <v>0</v>
      </c>
      <c r="O51" s="3">
        <f>O30*O5</f>
        <v>0</v>
      </c>
      <c r="P51" s="3">
        <f>P30*P5</f>
        <v>0</v>
      </c>
      <c r="Q51" s="3">
        <f>Q30*Q5</f>
        <v>0</v>
      </c>
      <c r="R51" s="3">
        <f>R30*R5</f>
        <v>0</v>
      </c>
      <c r="S51" s="3">
        <f>S30*S5</f>
        <v>0</v>
      </c>
      <c r="T51" s="3">
        <f>T30*T5</f>
        <v>0</v>
      </c>
      <c r="U51" s="3">
        <f>U30*U5</f>
        <v>0</v>
      </c>
      <c r="V51" s="3">
        <f>V30*V5</f>
        <v>0</v>
      </c>
      <c r="W51" s="3">
        <f>W30*W5</f>
        <v>0</v>
      </c>
      <c r="X51" s="3">
        <f>X30*X5</f>
        <v>0</v>
      </c>
      <c r="Y51" s="3">
        <f>Y30*Y5</f>
        <v>0</v>
      </c>
      <c r="Z51" s="3">
        <f>Z30*Z5</f>
        <v>0</v>
      </c>
      <c r="AA51" s="3">
        <f>AA30*AA5</f>
        <v>0</v>
      </c>
      <c r="AB51" s="3">
        <f>AB30*AB5</f>
        <v>0</v>
      </c>
    </row>
    <row r="52" spans="2:28" x14ac:dyDescent="0.3">
      <c r="B52" s="15" t="s">
        <v>55</v>
      </c>
      <c r="C52" s="3">
        <f t="shared" si="3"/>
        <v>0</v>
      </c>
      <c r="D52" s="3">
        <f>D31*D5</f>
        <v>0</v>
      </c>
      <c r="E52" s="3">
        <f>E31*E5</f>
        <v>0</v>
      </c>
      <c r="F52" s="3">
        <f>F31*F5</f>
        <v>0</v>
      </c>
      <c r="G52" s="3">
        <f>G31*G5</f>
        <v>0</v>
      </c>
      <c r="H52" s="3">
        <f>H31*H5</f>
        <v>0</v>
      </c>
      <c r="I52" s="3">
        <f>I31*I5</f>
        <v>0</v>
      </c>
      <c r="J52" s="3">
        <f>J31*J5</f>
        <v>0</v>
      </c>
      <c r="K52" s="3">
        <f>K31*K5</f>
        <v>0</v>
      </c>
      <c r="L52" s="3">
        <f>L31*L5</f>
        <v>0</v>
      </c>
      <c r="M52" s="3">
        <f>M31*M5</f>
        <v>0</v>
      </c>
      <c r="N52" s="3">
        <f>N31*N5</f>
        <v>0</v>
      </c>
      <c r="O52" s="3">
        <f>O31*O5</f>
        <v>0</v>
      </c>
      <c r="P52" s="3">
        <f>P31*P5</f>
        <v>0</v>
      </c>
      <c r="Q52" s="3">
        <f>Q31*Q5</f>
        <v>0</v>
      </c>
      <c r="R52" s="3">
        <f>R31*R5</f>
        <v>0</v>
      </c>
      <c r="S52" s="3">
        <f>S31*S5</f>
        <v>0</v>
      </c>
      <c r="T52" s="3">
        <f>T31*T5</f>
        <v>0</v>
      </c>
      <c r="U52" s="3">
        <f>U31*U5</f>
        <v>0</v>
      </c>
      <c r="V52" s="3">
        <f>V31*V5</f>
        <v>0</v>
      </c>
      <c r="W52" s="3">
        <f>W31*W5</f>
        <v>0</v>
      </c>
      <c r="X52" s="3">
        <f>X31*X5</f>
        <v>0</v>
      </c>
      <c r="Y52" s="3">
        <f>Y31*Y5</f>
        <v>0</v>
      </c>
      <c r="Z52" s="3">
        <f>Z31*Z5</f>
        <v>0</v>
      </c>
      <c r="AA52" s="3">
        <f>AA31*AA5</f>
        <v>0</v>
      </c>
      <c r="AB52" s="3">
        <f>AB31*AB5</f>
        <v>0</v>
      </c>
    </row>
    <row r="53" spans="2:28" x14ac:dyDescent="0.3">
      <c r="B53" s="15" t="s">
        <v>56</v>
      </c>
      <c r="C53" s="3">
        <f t="shared" si="3"/>
        <v>0</v>
      </c>
      <c r="D53" s="3">
        <f>D32*D5</f>
        <v>0</v>
      </c>
      <c r="E53" s="3">
        <f>E32*E5</f>
        <v>0</v>
      </c>
      <c r="F53" s="3">
        <f>F32*F5</f>
        <v>0</v>
      </c>
      <c r="G53" s="3">
        <f>G32*G5</f>
        <v>0</v>
      </c>
      <c r="H53" s="3">
        <f>H32*H5</f>
        <v>0</v>
      </c>
      <c r="I53" s="3">
        <f>I32*I5</f>
        <v>0</v>
      </c>
      <c r="J53" s="3">
        <f>J32*J5</f>
        <v>0</v>
      </c>
      <c r="K53" s="3">
        <f>K32*K5</f>
        <v>0</v>
      </c>
      <c r="L53" s="3">
        <f>L32*L5</f>
        <v>0</v>
      </c>
      <c r="M53" s="3">
        <f>M32*M5</f>
        <v>0</v>
      </c>
      <c r="N53" s="3">
        <f>N32*N5</f>
        <v>0</v>
      </c>
      <c r="O53" s="3">
        <f>O32*O5</f>
        <v>0</v>
      </c>
      <c r="P53" s="3">
        <f>P32*P5</f>
        <v>0</v>
      </c>
      <c r="Q53" s="3">
        <f>Q32*Q5</f>
        <v>0</v>
      </c>
      <c r="R53" s="3">
        <f>R32*R5</f>
        <v>0</v>
      </c>
      <c r="S53" s="3">
        <f>S32*S5</f>
        <v>0</v>
      </c>
      <c r="T53" s="3">
        <f>T32*T5</f>
        <v>0</v>
      </c>
      <c r="U53" s="3">
        <f>U32*U5</f>
        <v>0</v>
      </c>
      <c r="V53" s="3">
        <f>V32*V5</f>
        <v>0</v>
      </c>
      <c r="W53" s="3">
        <f>W32*W5</f>
        <v>0</v>
      </c>
      <c r="X53" s="3">
        <f>X32*X5</f>
        <v>0</v>
      </c>
      <c r="Y53" s="3">
        <f>Y32*Y5</f>
        <v>0</v>
      </c>
      <c r="Z53" s="3">
        <f>Z32*Z5</f>
        <v>0</v>
      </c>
      <c r="AA53" s="3">
        <f>AA32*AA5</f>
        <v>0</v>
      </c>
      <c r="AB53" s="3">
        <f>AB32*AB5</f>
        <v>0</v>
      </c>
    </row>
    <row r="54" spans="2:28" x14ac:dyDescent="0.3">
      <c r="B54" s="15" t="s">
        <v>57</v>
      </c>
      <c r="C54" s="3">
        <f t="shared" si="3"/>
        <v>0</v>
      </c>
      <c r="D54" s="3">
        <f>D33*D5</f>
        <v>0</v>
      </c>
      <c r="E54" s="3">
        <f>E33*E5</f>
        <v>0</v>
      </c>
      <c r="F54" s="3">
        <f>F33*F5</f>
        <v>0</v>
      </c>
      <c r="G54" s="3">
        <f>G33*G5</f>
        <v>0</v>
      </c>
      <c r="H54" s="3">
        <f>H33*H5</f>
        <v>0</v>
      </c>
      <c r="I54" s="3">
        <f>I33*I5</f>
        <v>0</v>
      </c>
      <c r="J54" s="3">
        <f>J33*J5</f>
        <v>0</v>
      </c>
      <c r="K54" s="3">
        <f>K33*K5</f>
        <v>0</v>
      </c>
      <c r="L54" s="3">
        <f>L33*L5</f>
        <v>0</v>
      </c>
      <c r="M54" s="3">
        <f>M33*M5</f>
        <v>0</v>
      </c>
      <c r="N54" s="3">
        <f>N33*N5</f>
        <v>0</v>
      </c>
      <c r="O54" s="3">
        <f>O33*O5</f>
        <v>0</v>
      </c>
      <c r="P54" s="3">
        <f>P33*P5</f>
        <v>0</v>
      </c>
      <c r="Q54" s="3">
        <f>Q33*Q5</f>
        <v>0</v>
      </c>
      <c r="R54" s="3">
        <f>R33*R5</f>
        <v>0</v>
      </c>
      <c r="S54" s="3">
        <f>S33*S5</f>
        <v>0</v>
      </c>
      <c r="T54" s="3">
        <f>T33*T5</f>
        <v>0</v>
      </c>
      <c r="U54" s="3">
        <f>U33*U5</f>
        <v>0</v>
      </c>
      <c r="V54" s="3">
        <f>V33*V5</f>
        <v>0</v>
      </c>
      <c r="W54" s="3">
        <f>W33*W5</f>
        <v>0</v>
      </c>
      <c r="X54" s="3">
        <f>X33*X5</f>
        <v>0</v>
      </c>
      <c r="Y54" s="3">
        <f>Y33*Y5</f>
        <v>0</v>
      </c>
      <c r="Z54" s="3">
        <f>Z33*Z5</f>
        <v>0</v>
      </c>
      <c r="AA54" s="3">
        <f>AA33*AA5</f>
        <v>0</v>
      </c>
      <c r="AB54" s="3">
        <f>AB33*AB5</f>
        <v>0</v>
      </c>
    </row>
    <row r="55" spans="2:28" x14ac:dyDescent="0.3">
      <c r="B55" s="15" t="s">
        <v>58</v>
      </c>
      <c r="C55" s="3">
        <f t="shared" si="3"/>
        <v>0</v>
      </c>
      <c r="D55" s="3">
        <f>D34*D5</f>
        <v>0</v>
      </c>
      <c r="E55" s="3">
        <f>E34*E5</f>
        <v>0</v>
      </c>
      <c r="F55" s="3">
        <f>F34*F5</f>
        <v>0</v>
      </c>
      <c r="G55" s="3">
        <f>G34*G5</f>
        <v>0</v>
      </c>
      <c r="H55" s="3">
        <f>H34*H5</f>
        <v>0</v>
      </c>
      <c r="I55" s="3">
        <f>I34*I5</f>
        <v>0</v>
      </c>
      <c r="J55" s="3">
        <f>J34*J5</f>
        <v>0</v>
      </c>
      <c r="K55" s="3">
        <f>K34*K5</f>
        <v>0</v>
      </c>
      <c r="L55" s="3">
        <f>L34*L5</f>
        <v>0</v>
      </c>
      <c r="M55" s="3">
        <f>M34*M5</f>
        <v>0</v>
      </c>
      <c r="N55" s="3">
        <f>N34*N5</f>
        <v>0</v>
      </c>
      <c r="O55" s="3">
        <f>O34*O5</f>
        <v>0</v>
      </c>
      <c r="P55" s="3">
        <f>P34*P5</f>
        <v>0</v>
      </c>
      <c r="Q55" s="3">
        <f>Q34*Q5</f>
        <v>0</v>
      </c>
      <c r="R55" s="3">
        <f>R34*R5</f>
        <v>0</v>
      </c>
      <c r="S55" s="3">
        <f>S34*S5</f>
        <v>0</v>
      </c>
      <c r="T55" s="3">
        <f>T34*T5</f>
        <v>0</v>
      </c>
      <c r="U55" s="3">
        <f>U34*U5</f>
        <v>0</v>
      </c>
      <c r="V55" s="3">
        <f>V34*V5</f>
        <v>0</v>
      </c>
      <c r="W55" s="3">
        <f>W34*W5</f>
        <v>0</v>
      </c>
      <c r="X55" s="3">
        <f>X34*X5</f>
        <v>0</v>
      </c>
      <c r="Y55" s="3">
        <f>Y34*Y5</f>
        <v>0</v>
      </c>
      <c r="Z55" s="3">
        <f>Z34*Z5</f>
        <v>0</v>
      </c>
      <c r="AA55" s="3">
        <f>AA34*AA5</f>
        <v>0</v>
      </c>
      <c r="AB55" s="3">
        <f>AB34*AB5</f>
        <v>0</v>
      </c>
    </row>
    <row r="56" spans="2:28" x14ac:dyDescent="0.3">
      <c r="B56" s="15" t="s">
        <v>59</v>
      </c>
      <c r="C56" s="3">
        <f t="shared" si="3"/>
        <v>0</v>
      </c>
      <c r="D56" s="3">
        <f>D35*D5</f>
        <v>0</v>
      </c>
      <c r="E56" s="3">
        <f>E35*E5</f>
        <v>0</v>
      </c>
      <c r="F56" s="3">
        <f>F35*F5</f>
        <v>0</v>
      </c>
      <c r="G56" s="3">
        <f>G35*G5</f>
        <v>0</v>
      </c>
      <c r="H56" s="3">
        <f>H35*H5</f>
        <v>0</v>
      </c>
      <c r="I56" s="3">
        <f>I35*I5</f>
        <v>0</v>
      </c>
      <c r="J56" s="3">
        <f>J35*J5</f>
        <v>0</v>
      </c>
      <c r="K56" s="3">
        <f>K35*K5</f>
        <v>0</v>
      </c>
      <c r="L56" s="3">
        <f>L35*L5</f>
        <v>0</v>
      </c>
      <c r="M56" s="3">
        <f>M35*M5</f>
        <v>0</v>
      </c>
      <c r="N56" s="3">
        <f>N35*N5</f>
        <v>0</v>
      </c>
      <c r="O56" s="3">
        <f>O35*O5</f>
        <v>0</v>
      </c>
      <c r="P56" s="3">
        <f>P35*P5</f>
        <v>0</v>
      </c>
      <c r="Q56" s="3">
        <f>Q35*Q5</f>
        <v>0</v>
      </c>
      <c r="R56" s="3">
        <f>R35*R5</f>
        <v>0</v>
      </c>
      <c r="S56" s="3">
        <f>S35*S5</f>
        <v>0</v>
      </c>
      <c r="T56" s="3">
        <f>T35*T5</f>
        <v>0</v>
      </c>
      <c r="U56" s="3">
        <f>U35*U5</f>
        <v>0</v>
      </c>
      <c r="V56" s="3">
        <f>V35*V5</f>
        <v>0</v>
      </c>
      <c r="W56" s="3">
        <f>W35*W5</f>
        <v>0</v>
      </c>
      <c r="X56" s="3">
        <f>X35*X5</f>
        <v>0</v>
      </c>
      <c r="Y56" s="3">
        <f>Y35*Y5</f>
        <v>0</v>
      </c>
      <c r="Z56" s="3">
        <f>Z35*Z5</f>
        <v>0</v>
      </c>
      <c r="AA56" s="3">
        <f>AA35*AA5</f>
        <v>0</v>
      </c>
      <c r="AB56" s="3">
        <f>AB35*AB5</f>
        <v>0</v>
      </c>
    </row>
    <row r="57" spans="2:28" x14ac:dyDescent="0.3">
      <c r="B57" s="15" t="s">
        <v>60</v>
      </c>
      <c r="C57" s="3">
        <f t="shared" si="3"/>
        <v>0</v>
      </c>
      <c r="D57" s="3">
        <f>D36*D5</f>
        <v>0</v>
      </c>
      <c r="E57" s="3">
        <f>E36*E5</f>
        <v>0</v>
      </c>
      <c r="F57" s="3">
        <f>F36*F5</f>
        <v>0</v>
      </c>
      <c r="G57" s="3">
        <f>G36*G5</f>
        <v>0</v>
      </c>
      <c r="H57" s="3">
        <f>H36*H5</f>
        <v>0</v>
      </c>
      <c r="I57" s="3">
        <f>I36*I5</f>
        <v>0</v>
      </c>
      <c r="J57" s="3">
        <f>J36*J5</f>
        <v>0</v>
      </c>
      <c r="K57" s="3">
        <f>K36*K5</f>
        <v>0</v>
      </c>
      <c r="L57" s="3">
        <f>L36*L5</f>
        <v>0</v>
      </c>
      <c r="M57" s="3">
        <f>M36*M5</f>
        <v>0</v>
      </c>
      <c r="N57" s="3">
        <f>N36*N5</f>
        <v>0</v>
      </c>
      <c r="O57" s="3">
        <f>O36*O5</f>
        <v>0</v>
      </c>
      <c r="P57" s="3">
        <f>P36*P5</f>
        <v>0</v>
      </c>
      <c r="Q57" s="3">
        <f>Q36*Q5</f>
        <v>0</v>
      </c>
      <c r="R57" s="3">
        <f>R36*R5</f>
        <v>0</v>
      </c>
      <c r="S57" s="3">
        <f>S36*S5</f>
        <v>0</v>
      </c>
      <c r="T57" s="3">
        <f>T36*T5</f>
        <v>0</v>
      </c>
      <c r="U57" s="3">
        <f>U36*U5</f>
        <v>0</v>
      </c>
      <c r="V57" s="3">
        <f>V36*V5</f>
        <v>0</v>
      </c>
      <c r="W57" s="3">
        <f>W36*W5</f>
        <v>0</v>
      </c>
      <c r="X57" s="3">
        <f>X36*X5</f>
        <v>0</v>
      </c>
      <c r="Y57" s="3">
        <f>Y36*Y5</f>
        <v>0</v>
      </c>
      <c r="Z57" s="3">
        <f>Z36*Z5</f>
        <v>0</v>
      </c>
      <c r="AA57" s="3">
        <f>AA36*AA5</f>
        <v>0</v>
      </c>
      <c r="AB57" s="3">
        <f>AB36*AB5</f>
        <v>0</v>
      </c>
    </row>
    <row r="58" spans="2:28" x14ac:dyDescent="0.3">
      <c r="B58" s="15" t="s">
        <v>61</v>
      </c>
      <c r="C58" s="3">
        <f t="shared" si="3"/>
        <v>0</v>
      </c>
      <c r="D58" s="3">
        <f>D37*D5</f>
        <v>0</v>
      </c>
      <c r="E58" s="3">
        <f>E37*E5</f>
        <v>0</v>
      </c>
      <c r="F58" s="3">
        <f>F37*F5</f>
        <v>0</v>
      </c>
      <c r="G58" s="3">
        <f>G37*G5</f>
        <v>0</v>
      </c>
      <c r="H58" s="3">
        <f>H37*H5</f>
        <v>0</v>
      </c>
      <c r="I58" s="3">
        <f>I37*I5</f>
        <v>0</v>
      </c>
      <c r="J58" s="3">
        <f>J37*J5</f>
        <v>0</v>
      </c>
      <c r="K58" s="3">
        <f>K37*K5</f>
        <v>0</v>
      </c>
      <c r="L58" s="3">
        <f>L37*L5</f>
        <v>0</v>
      </c>
      <c r="M58" s="3">
        <f>M37*M5</f>
        <v>0</v>
      </c>
      <c r="N58" s="3">
        <f>N37*N5</f>
        <v>0</v>
      </c>
      <c r="O58" s="3">
        <f>O37*O5</f>
        <v>0</v>
      </c>
      <c r="P58" s="3">
        <f>P37*P5</f>
        <v>0</v>
      </c>
      <c r="Q58" s="3">
        <f>Q37*Q5</f>
        <v>0</v>
      </c>
      <c r="R58" s="3">
        <f>R37*R5</f>
        <v>0</v>
      </c>
      <c r="S58" s="3">
        <f>S37*S5</f>
        <v>0</v>
      </c>
      <c r="T58" s="3">
        <f>T37*T5</f>
        <v>0</v>
      </c>
      <c r="U58" s="3">
        <f>U37*U5</f>
        <v>0</v>
      </c>
      <c r="V58" s="3">
        <f>V37*V5</f>
        <v>0</v>
      </c>
      <c r="W58" s="3">
        <f>W37*W5</f>
        <v>0</v>
      </c>
      <c r="X58" s="3">
        <f>X37*X5</f>
        <v>0</v>
      </c>
      <c r="Y58" s="3">
        <f>Y37*Y5</f>
        <v>0</v>
      </c>
      <c r="Z58" s="3">
        <f>Z37*Z5</f>
        <v>0</v>
      </c>
      <c r="AA58" s="3">
        <f>AA37*AA5</f>
        <v>0</v>
      </c>
      <c r="AB58" s="3">
        <f>AB37*AB5</f>
        <v>0</v>
      </c>
    </row>
    <row r="59" spans="2:28" x14ac:dyDescent="0.3">
      <c r="B59" s="15" t="s">
        <v>62</v>
      </c>
      <c r="C59" s="3">
        <f t="shared" si="3"/>
        <v>0</v>
      </c>
      <c r="D59" s="3">
        <f>D38*D5</f>
        <v>0</v>
      </c>
      <c r="E59" s="3">
        <f>E38*E5</f>
        <v>0</v>
      </c>
      <c r="F59" s="3">
        <f>F38*F5</f>
        <v>0</v>
      </c>
      <c r="G59" s="3">
        <f>G38*G5</f>
        <v>0</v>
      </c>
      <c r="H59" s="3">
        <f>H38*H5</f>
        <v>0</v>
      </c>
      <c r="I59" s="3">
        <f>I38*I5</f>
        <v>0</v>
      </c>
      <c r="J59" s="3">
        <f>J38*J5</f>
        <v>0</v>
      </c>
      <c r="K59" s="3">
        <f>K38*K5</f>
        <v>0</v>
      </c>
      <c r="L59" s="3">
        <f>L38*L5</f>
        <v>0</v>
      </c>
      <c r="M59" s="3">
        <f>M38*M5</f>
        <v>0</v>
      </c>
      <c r="N59" s="3">
        <f>N38*N5</f>
        <v>0</v>
      </c>
      <c r="O59" s="3">
        <f>O38*O5</f>
        <v>0</v>
      </c>
      <c r="P59" s="3">
        <f>P38*P5</f>
        <v>0</v>
      </c>
      <c r="Q59" s="3">
        <f>Q38*Q5</f>
        <v>0</v>
      </c>
      <c r="R59" s="3">
        <f>R38*R5</f>
        <v>0</v>
      </c>
      <c r="S59" s="3">
        <f>S38*S5</f>
        <v>0</v>
      </c>
      <c r="T59" s="3">
        <f>T38*T5</f>
        <v>0</v>
      </c>
      <c r="U59" s="3">
        <f>U38*U5</f>
        <v>0</v>
      </c>
      <c r="V59" s="3">
        <f>V38*V5</f>
        <v>0</v>
      </c>
      <c r="W59" s="3">
        <f>W38*W5</f>
        <v>0</v>
      </c>
      <c r="X59" s="3">
        <f>X38*X5</f>
        <v>0</v>
      </c>
      <c r="Y59" s="3">
        <f>Y38*Y5</f>
        <v>0</v>
      </c>
      <c r="Z59" s="3">
        <f>Z38*Z5</f>
        <v>0</v>
      </c>
      <c r="AA59" s="3">
        <f>AA38*AA5</f>
        <v>0</v>
      </c>
      <c r="AB59" s="3">
        <f>AB38*AB5</f>
        <v>0</v>
      </c>
    </row>
    <row r="60" spans="2:28" x14ac:dyDescent="0.3">
      <c r="B60" s="15" t="s">
        <v>63</v>
      </c>
      <c r="C60" s="3">
        <f t="shared" si="3"/>
        <v>0</v>
      </c>
      <c r="D60" s="3">
        <f>D39*D5</f>
        <v>0</v>
      </c>
      <c r="E60" s="3">
        <f>E39*E5</f>
        <v>0</v>
      </c>
      <c r="F60" s="3">
        <f>F39*F5</f>
        <v>0</v>
      </c>
      <c r="G60" s="3">
        <f>G39*G5</f>
        <v>0</v>
      </c>
      <c r="H60" s="3">
        <f>H39*H5</f>
        <v>0</v>
      </c>
      <c r="I60" s="3">
        <f>I39*I5</f>
        <v>0</v>
      </c>
      <c r="J60" s="3">
        <f>J39*J5</f>
        <v>0</v>
      </c>
      <c r="K60" s="3">
        <f>K39*K5</f>
        <v>0</v>
      </c>
      <c r="L60" s="3">
        <f>L39*L5</f>
        <v>0</v>
      </c>
      <c r="M60" s="3">
        <f>M39*M5</f>
        <v>0</v>
      </c>
      <c r="N60" s="3">
        <f>N39*N5</f>
        <v>0</v>
      </c>
      <c r="O60" s="3">
        <f>O39*O5</f>
        <v>0</v>
      </c>
      <c r="P60" s="3">
        <f>P39*P5</f>
        <v>0</v>
      </c>
      <c r="Q60" s="3">
        <f>Q39*Q5</f>
        <v>0</v>
      </c>
      <c r="R60" s="3">
        <f>R39*R5</f>
        <v>0</v>
      </c>
      <c r="S60" s="3">
        <f>S39*S5</f>
        <v>0</v>
      </c>
      <c r="T60" s="3">
        <f>T39*T5</f>
        <v>0</v>
      </c>
      <c r="U60" s="3">
        <f>U39*U5</f>
        <v>0</v>
      </c>
      <c r="V60" s="3">
        <f>V39*V5</f>
        <v>0</v>
      </c>
      <c r="W60" s="3">
        <f>W39*W5</f>
        <v>0</v>
      </c>
      <c r="X60" s="3">
        <f>X39*X5</f>
        <v>0</v>
      </c>
      <c r="Y60" s="3">
        <f>Y39*Y5</f>
        <v>0</v>
      </c>
      <c r="Z60" s="3">
        <f>Z39*Z5</f>
        <v>0</v>
      </c>
      <c r="AA60" s="3">
        <f>AA39*AA5</f>
        <v>0</v>
      </c>
      <c r="AB60" s="3">
        <f>AB39*AB5</f>
        <v>0</v>
      </c>
    </row>
    <row r="61" spans="2:28" x14ac:dyDescent="0.3">
      <c r="B61" s="15" t="s">
        <v>64</v>
      </c>
      <c r="C61" s="3">
        <f t="shared" si="3"/>
        <v>0</v>
      </c>
      <c r="D61" s="3">
        <f>D40*D5</f>
        <v>0</v>
      </c>
      <c r="E61" s="3">
        <f>E40*E5</f>
        <v>0</v>
      </c>
      <c r="F61" s="3">
        <f>F40*F5</f>
        <v>0</v>
      </c>
      <c r="G61" s="3">
        <f>G40*G5</f>
        <v>0</v>
      </c>
      <c r="H61" s="3">
        <f>H40*H5</f>
        <v>0</v>
      </c>
      <c r="I61" s="3">
        <f>I40*I5</f>
        <v>0</v>
      </c>
      <c r="J61" s="3">
        <f>J40*J5</f>
        <v>0</v>
      </c>
      <c r="K61" s="3">
        <f>K40*K5</f>
        <v>0</v>
      </c>
      <c r="L61" s="3">
        <f>L40*L5</f>
        <v>0</v>
      </c>
      <c r="M61" s="3">
        <f>M40*M5</f>
        <v>0</v>
      </c>
      <c r="N61" s="3">
        <f>N40*N5</f>
        <v>0</v>
      </c>
      <c r="O61" s="3">
        <f>O40*O5</f>
        <v>0</v>
      </c>
      <c r="P61" s="3">
        <f>P40*P5</f>
        <v>0</v>
      </c>
      <c r="Q61" s="3">
        <f>Q40*Q5</f>
        <v>0</v>
      </c>
      <c r="R61" s="3">
        <f>R40*R5</f>
        <v>0</v>
      </c>
      <c r="S61" s="3">
        <f>S40*S5</f>
        <v>0</v>
      </c>
      <c r="T61" s="3">
        <f>T40*T5</f>
        <v>0</v>
      </c>
      <c r="U61" s="3">
        <f>U40*U5</f>
        <v>0</v>
      </c>
      <c r="V61" s="3">
        <f>V40*V5</f>
        <v>0</v>
      </c>
      <c r="W61" s="3">
        <f>W40*W5</f>
        <v>0</v>
      </c>
      <c r="X61" s="3">
        <f>X40*X5</f>
        <v>0</v>
      </c>
      <c r="Y61" s="3">
        <f>Y40*Y5</f>
        <v>0</v>
      </c>
      <c r="Z61" s="3">
        <f>Z40*Z5</f>
        <v>0</v>
      </c>
      <c r="AA61" s="3">
        <f>AA40*AA5</f>
        <v>0</v>
      </c>
      <c r="AB61" s="3">
        <f>AB40*AB5</f>
        <v>0</v>
      </c>
    </row>
    <row r="62" spans="2:28" x14ac:dyDescent="0.3">
      <c r="B62" s="15" t="s">
        <v>65</v>
      </c>
      <c r="C62" s="3">
        <f t="shared" si="3"/>
        <v>0</v>
      </c>
      <c r="D62" s="3">
        <f>D41*D5</f>
        <v>0</v>
      </c>
      <c r="E62" s="3">
        <f>E41*E5</f>
        <v>0</v>
      </c>
      <c r="F62" s="3">
        <f>F41*F5</f>
        <v>0</v>
      </c>
      <c r="G62" s="3">
        <f>G41*G5</f>
        <v>0</v>
      </c>
      <c r="H62" s="3">
        <f>H41*H5</f>
        <v>0</v>
      </c>
      <c r="I62" s="3">
        <f>I41*I5</f>
        <v>0</v>
      </c>
      <c r="J62" s="3">
        <f>J41*J5</f>
        <v>0</v>
      </c>
      <c r="K62" s="3">
        <f>K41*K5</f>
        <v>0</v>
      </c>
      <c r="L62" s="3">
        <f>L41*L5</f>
        <v>0</v>
      </c>
      <c r="M62" s="3">
        <f>M41*M5</f>
        <v>0</v>
      </c>
      <c r="N62" s="3">
        <f>N41*N5</f>
        <v>0</v>
      </c>
      <c r="O62" s="3">
        <f>O41*O5</f>
        <v>0</v>
      </c>
      <c r="P62" s="3">
        <f>P41*P5</f>
        <v>0</v>
      </c>
      <c r="Q62" s="3">
        <f>Q41*Q5</f>
        <v>0</v>
      </c>
      <c r="R62" s="3">
        <f>R41*R5</f>
        <v>0</v>
      </c>
      <c r="S62" s="3">
        <f>S41*S5</f>
        <v>0</v>
      </c>
      <c r="T62" s="3">
        <f>T41*T5</f>
        <v>0</v>
      </c>
      <c r="U62" s="3">
        <f>U41*U5</f>
        <v>0</v>
      </c>
      <c r="V62" s="3">
        <f>V41*V5</f>
        <v>0</v>
      </c>
      <c r="W62" s="3">
        <f>W41*W5</f>
        <v>0</v>
      </c>
      <c r="X62" s="3">
        <f>X41*X5</f>
        <v>0</v>
      </c>
      <c r="Y62" s="3">
        <f>Y41*Y5</f>
        <v>0</v>
      </c>
      <c r="Z62" s="3">
        <f>Z41*Z5</f>
        <v>0</v>
      </c>
      <c r="AA62" s="3">
        <f>AA41*AA5</f>
        <v>0</v>
      </c>
      <c r="AB62" s="3">
        <f>AB41*AB5</f>
        <v>0</v>
      </c>
    </row>
    <row r="63" spans="2:28" x14ac:dyDescent="0.3">
      <c r="B63" s="15" t="s">
        <v>66</v>
      </c>
      <c r="C63" s="3">
        <f t="shared" si="3"/>
        <v>0</v>
      </c>
      <c r="D63" s="3">
        <f>D42*D5</f>
        <v>0</v>
      </c>
      <c r="E63" s="3">
        <f>E42*E5</f>
        <v>0</v>
      </c>
      <c r="F63" s="3">
        <f>F42*F5</f>
        <v>0</v>
      </c>
      <c r="G63" s="3">
        <f>G42*G5</f>
        <v>0</v>
      </c>
      <c r="H63" s="3">
        <f>H42*H5</f>
        <v>0</v>
      </c>
      <c r="I63" s="3">
        <f>I42*I5</f>
        <v>0</v>
      </c>
      <c r="J63" s="3">
        <f>J42*J5</f>
        <v>0</v>
      </c>
      <c r="K63" s="3">
        <f>K42*K5</f>
        <v>0</v>
      </c>
      <c r="L63" s="3">
        <f>L42*L5</f>
        <v>0</v>
      </c>
      <c r="M63" s="3">
        <f>M42*M5</f>
        <v>0</v>
      </c>
      <c r="N63" s="3">
        <f>N42*N5</f>
        <v>0</v>
      </c>
      <c r="O63" s="3">
        <f>O42*O5</f>
        <v>0</v>
      </c>
      <c r="P63" s="3">
        <f>P42*P5</f>
        <v>0</v>
      </c>
      <c r="Q63" s="3">
        <f>Q42*Q5</f>
        <v>0</v>
      </c>
      <c r="R63" s="3">
        <f>R42*R5</f>
        <v>0</v>
      </c>
      <c r="S63" s="3">
        <f>S42*S5</f>
        <v>0</v>
      </c>
      <c r="T63" s="3">
        <f>T42*T5</f>
        <v>0</v>
      </c>
      <c r="U63" s="3">
        <f>U42*U5</f>
        <v>0</v>
      </c>
      <c r="V63" s="3">
        <f>V42*V5</f>
        <v>0</v>
      </c>
      <c r="W63" s="3">
        <f>W42*W5</f>
        <v>0</v>
      </c>
      <c r="X63" s="3">
        <f>X42*X5</f>
        <v>0</v>
      </c>
      <c r="Y63" s="3">
        <f>Y42*Y5</f>
        <v>0</v>
      </c>
      <c r="Z63" s="3">
        <f>Z42*Z5</f>
        <v>0</v>
      </c>
      <c r="AA63" s="3">
        <f>AA42*AA5</f>
        <v>0</v>
      </c>
      <c r="AB63" s="3">
        <f>AB42*AB5</f>
        <v>0</v>
      </c>
    </row>
    <row r="65" spans="2:28" x14ac:dyDescent="0.3">
      <c r="B65" s="15" t="s">
        <v>67</v>
      </c>
      <c r="C65" s="24">
        <f t="shared" si="3"/>
        <v>9.1454709374999971E-3</v>
      </c>
      <c r="D65" s="25">
        <v>8.2742835648148147E-5</v>
      </c>
      <c r="E65" s="25">
        <v>5.347673611111111E-6</v>
      </c>
      <c r="F65" s="25">
        <v>0</v>
      </c>
      <c r="G65" s="25">
        <v>9.6303262731481474E-4</v>
      </c>
      <c r="H65" s="25">
        <v>6.4162495370370372E-4</v>
      </c>
      <c r="I65" s="25">
        <v>4.6936129629629632E-4</v>
      </c>
      <c r="J65" s="25">
        <v>3.0069011574074072E-4</v>
      </c>
      <c r="K65" s="25">
        <v>6.8886535879629626E-4</v>
      </c>
      <c r="L65" s="25">
        <v>2.8402406249999998E-4</v>
      </c>
      <c r="M65" s="25">
        <v>6.2139491898148146E-4</v>
      </c>
      <c r="N65" s="25">
        <v>6.2139491898148146E-4</v>
      </c>
      <c r="O65" s="25">
        <v>1.827483912037037E-4</v>
      </c>
      <c r="P65" s="25">
        <v>4.8937650462962967E-4</v>
      </c>
      <c r="Q65" s="25">
        <v>1.0335354166666666E-4</v>
      </c>
      <c r="R65" s="25">
        <v>9.482731481481482E-5</v>
      </c>
      <c r="S65" s="25">
        <v>1.1343581018518518E-4</v>
      </c>
      <c r="T65" s="25">
        <v>1.4362702546296297E-4</v>
      </c>
      <c r="U65" s="25">
        <v>9.5896180555555558E-6</v>
      </c>
      <c r="V65" s="25">
        <v>9.2885496527777775E-4</v>
      </c>
      <c r="W65" s="25">
        <v>9.1706315972222218E-4</v>
      </c>
      <c r="X65" s="25">
        <v>8.3265642361111101E-4</v>
      </c>
      <c r="Y65" s="25">
        <v>2.3999247685185186E-4</v>
      </c>
      <c r="Z65" s="25">
        <v>1.9015972222222223E-4</v>
      </c>
      <c r="AA65" s="25">
        <v>1.2140611111111111E-4</v>
      </c>
      <c r="AB65" s="25">
        <v>9.9901111111111107E-5</v>
      </c>
    </row>
    <row r="66" spans="2:28" x14ac:dyDescent="0.3">
      <c r="B66" s="15" t="s">
        <v>68</v>
      </c>
      <c r="C66" s="24">
        <f t="shared" si="3"/>
        <v>7.1231967129629621E-3</v>
      </c>
      <c r="D66" s="25">
        <v>5.5123368055555557E-5</v>
      </c>
      <c r="E66" s="25">
        <v>1.9566724537037038E-5</v>
      </c>
      <c r="F66" s="25">
        <v>3.3179965277777775E-5</v>
      </c>
      <c r="G66" s="25">
        <v>3.3204944444444441E-4</v>
      </c>
      <c r="H66" s="25">
        <v>2.8893648148148147E-4</v>
      </c>
      <c r="I66" s="25">
        <v>2.1109840277777777E-4</v>
      </c>
      <c r="J66" s="25">
        <v>1.6420960648148148E-4</v>
      </c>
      <c r="K66" s="25">
        <v>2.7008450231481482E-4</v>
      </c>
      <c r="L66" s="25">
        <v>3.0612314814814815E-4</v>
      </c>
      <c r="M66" s="25">
        <v>2.7383362268518517E-4</v>
      </c>
      <c r="N66" s="25">
        <v>2.7383362268518517E-4</v>
      </c>
      <c r="O66" s="25">
        <v>1.9518994212962965E-4</v>
      </c>
      <c r="P66" s="25">
        <v>2.462277083333333E-4</v>
      </c>
      <c r="Q66" s="25">
        <v>8.2167048611111109E-5</v>
      </c>
      <c r="R66" s="25">
        <v>8.7068495370370375E-5</v>
      </c>
      <c r="S66" s="25">
        <v>8.0262500000000006E-5</v>
      </c>
      <c r="T66" s="25">
        <v>1.2865115740740742E-4</v>
      </c>
      <c r="U66" s="25">
        <v>2.7148078703703705E-5</v>
      </c>
      <c r="V66" s="25">
        <v>6.7085344907407405E-4</v>
      </c>
      <c r="W66" s="25">
        <v>6.7085344907407405E-4</v>
      </c>
      <c r="X66" s="25">
        <v>7.8950484953703697E-4</v>
      </c>
      <c r="Y66" s="25">
        <v>6.2072065972222222E-4</v>
      </c>
      <c r="Z66" s="25">
        <v>6.2072037037037039E-4</v>
      </c>
      <c r="AA66" s="25">
        <v>3.5173074074074074E-4</v>
      </c>
      <c r="AB66" s="25">
        <v>3.2405937499999999E-4</v>
      </c>
    </row>
    <row r="67" spans="2:28" x14ac:dyDescent="0.3">
      <c r="B67" s="15" t="s">
        <v>69</v>
      </c>
      <c r="C67" s="24">
        <f t="shared" si="3"/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</row>
    <row r="68" spans="2:28" x14ac:dyDescent="0.3">
      <c r="B68" s="15" t="s">
        <v>70</v>
      </c>
      <c r="C68" s="24">
        <f t="shared" si="3"/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</row>
    <row r="69" spans="2:28" x14ac:dyDescent="0.3">
      <c r="B69" s="15" t="s">
        <v>71</v>
      </c>
      <c r="C69" s="24">
        <f t="shared" si="3"/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</row>
    <row r="70" spans="2:28" x14ac:dyDescent="0.3">
      <c r="B70" s="15" t="s">
        <v>72</v>
      </c>
      <c r="C70" s="24">
        <f t="shared" si="3"/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</row>
    <row r="71" spans="2:28" x14ac:dyDescent="0.3">
      <c r="B71" s="15" t="s">
        <v>73</v>
      </c>
      <c r="C71" s="24">
        <f t="shared" si="3"/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</row>
    <row r="72" spans="2:28" x14ac:dyDescent="0.3">
      <c r="B72" s="15" t="s">
        <v>74</v>
      </c>
      <c r="C72" s="24">
        <f t="shared" si="3"/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</row>
    <row r="73" spans="2:28" x14ac:dyDescent="0.3">
      <c r="B73" s="15" t="s">
        <v>74</v>
      </c>
      <c r="C73" s="24">
        <f t="shared" si="3"/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</row>
    <row r="74" spans="2:28" x14ac:dyDescent="0.3">
      <c r="B74" s="15" t="s">
        <v>75</v>
      </c>
      <c r="C74" s="24">
        <f t="shared" si="3"/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</row>
    <row r="75" spans="2:28" x14ac:dyDescent="0.3">
      <c r="B75" s="15" t="s">
        <v>76</v>
      </c>
      <c r="C75" s="24">
        <f t="shared" si="3"/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</row>
    <row r="76" spans="2:28" x14ac:dyDescent="0.3">
      <c r="B76" s="15" t="s">
        <v>77</v>
      </c>
      <c r="C76" s="24">
        <f t="shared" si="3"/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</row>
    <row r="77" spans="2:28" x14ac:dyDescent="0.3">
      <c r="B77" s="15" t="s">
        <v>78</v>
      </c>
      <c r="C77" s="24">
        <f t="shared" si="3"/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</row>
    <row r="78" spans="2:28" x14ac:dyDescent="0.3">
      <c r="B78" s="15" t="s">
        <v>79</v>
      </c>
      <c r="C78" s="24">
        <f t="shared" si="3"/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</row>
    <row r="79" spans="2:28" x14ac:dyDescent="0.3">
      <c r="B79" s="15" t="s">
        <v>80</v>
      </c>
      <c r="C79" s="24">
        <f t="shared" si="3"/>
        <v>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</row>
    <row r="80" spans="2:28" x14ac:dyDescent="0.3">
      <c r="B80" s="15" t="s">
        <v>81</v>
      </c>
      <c r="C80" s="24">
        <f t="shared" si="3"/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</row>
    <row r="81" spans="2:28" x14ac:dyDescent="0.3">
      <c r="B81" s="15" t="s">
        <v>82</v>
      </c>
      <c r="C81" s="24">
        <f t="shared" si="3"/>
        <v>0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</row>
    <row r="82" spans="2:28" x14ac:dyDescent="0.3">
      <c r="B82" s="15" t="s">
        <v>83</v>
      </c>
      <c r="C82" s="24">
        <f t="shared" si="3"/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</row>
    <row r="83" spans="2:28" x14ac:dyDescent="0.3">
      <c r="B83" s="15" t="s">
        <v>84</v>
      </c>
      <c r="C83" s="24">
        <f t="shared" si="3"/>
        <v>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</row>
    <row r="84" spans="2:28" x14ac:dyDescent="0.3">
      <c r="B84" s="15" t="s">
        <v>85</v>
      </c>
      <c r="C84" s="24">
        <f t="shared" si="3"/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</row>
    <row r="85" spans="2:28" x14ac:dyDescent="0.3">
      <c r="B85" s="15" t="s">
        <v>86</v>
      </c>
      <c r="C85" s="24">
        <f t="shared" si="3"/>
        <v>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</row>
    <row r="86" spans="2:28" x14ac:dyDescent="0.3">
      <c r="B86" s="15" t="s">
        <v>87</v>
      </c>
      <c r="C86" s="24">
        <f t="shared" si="3"/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</row>
    <row r="87" spans="2:28" x14ac:dyDescent="0.3">
      <c r="B87" s="15" t="s">
        <v>88</v>
      </c>
      <c r="C87" s="24">
        <f t="shared" si="3"/>
        <v>0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</row>
    <row r="88" spans="2:28" x14ac:dyDescent="0.3">
      <c r="B88" s="15" t="s">
        <v>89</v>
      </c>
      <c r="C88" s="24">
        <f t="shared" si="3"/>
        <v>0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</row>
    <row r="89" spans="2:28" x14ac:dyDescent="0.3">
      <c r="B89" s="15" t="s">
        <v>90</v>
      </c>
      <c r="C89" s="24">
        <f t="shared" si="3"/>
        <v>0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</row>
    <row r="90" spans="2:28" x14ac:dyDescent="0.3">
      <c r="B90" s="15" t="s">
        <v>91</v>
      </c>
      <c r="C90" s="24">
        <f t="shared" si="3"/>
        <v>0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</row>
    <row r="91" spans="2:28" x14ac:dyDescent="0.3">
      <c r="B91" s="15" t="s">
        <v>92</v>
      </c>
      <c r="C91" s="24">
        <f t="shared" si="3"/>
        <v>0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</row>
    <row r="92" spans="2:28" x14ac:dyDescent="0.3">
      <c r="B92" s="15" t="s">
        <v>93</v>
      </c>
      <c r="C92" s="24">
        <f t="shared" si="3"/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</row>
    <row r="93" spans="2:28" x14ac:dyDescent="0.3">
      <c r="B93" s="15" t="s">
        <v>94</v>
      </c>
      <c r="C93" s="24">
        <f t="shared" si="3"/>
        <v>0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</row>
    <row r="94" spans="2:28" x14ac:dyDescent="0.3">
      <c r="B94" s="9" t="s">
        <v>16</v>
      </c>
      <c r="C94" s="23">
        <f t="shared" si="3"/>
        <v>1.6268667650462965E-2</v>
      </c>
      <c r="D94" s="42">
        <v>1.3786619212962961E-4</v>
      </c>
      <c r="E94" s="42">
        <v>2.4914398148148151E-5</v>
      </c>
      <c r="F94" s="42">
        <v>3.3179965277777775E-5</v>
      </c>
      <c r="G94" s="42">
        <v>1.2950820717592593E-3</v>
      </c>
      <c r="H94" s="42">
        <v>9.3056144675925925E-4</v>
      </c>
      <c r="I94" s="42">
        <v>6.8045969907407414E-4</v>
      </c>
      <c r="J94" s="42">
        <v>4.6489972222222219E-4</v>
      </c>
      <c r="K94" s="42">
        <v>9.5894986111111108E-4</v>
      </c>
      <c r="L94" s="42">
        <v>5.9014721064814819E-4</v>
      </c>
      <c r="M94" s="42">
        <v>8.9522854166666668E-4</v>
      </c>
      <c r="N94" s="42">
        <v>8.9522854166666668E-4</v>
      </c>
      <c r="O94" s="42">
        <v>3.7793833333333335E-4</v>
      </c>
      <c r="P94" s="42">
        <v>7.3560421296296296E-4</v>
      </c>
      <c r="Q94" s="42">
        <v>1.8552060185185186E-4</v>
      </c>
      <c r="R94" s="42">
        <v>1.8189581018518517E-4</v>
      </c>
      <c r="S94" s="42">
        <v>1.9369829861111111E-4</v>
      </c>
      <c r="T94" s="42">
        <v>2.7227818287037036E-4</v>
      </c>
      <c r="U94" s="42">
        <v>3.6737708333333337E-5</v>
      </c>
      <c r="V94" s="42">
        <v>1.599708402777778E-3</v>
      </c>
      <c r="W94" s="42">
        <v>1.5879165972222224E-3</v>
      </c>
      <c r="X94" s="42">
        <v>1.622161273148148E-3</v>
      </c>
      <c r="Y94" s="42">
        <v>8.6071314814814819E-4</v>
      </c>
      <c r="Z94" s="42">
        <v>8.108800925925926E-4</v>
      </c>
      <c r="AA94" s="42">
        <v>4.7313685185185184E-4</v>
      </c>
      <c r="AB94" s="42">
        <v>4.2396048611111114E-4</v>
      </c>
    </row>
    <row r="95" spans="2:28" x14ac:dyDescent="0.3">
      <c r="B95" s="17" t="s">
        <v>46</v>
      </c>
    </row>
    <row r="96" spans="2:28" x14ac:dyDescent="0.3">
      <c r="B96" s="15" t="s">
        <v>67</v>
      </c>
      <c r="C96" s="24">
        <f t="shared" si="3"/>
        <v>1.2057546111111109E-2</v>
      </c>
      <c r="D96" s="24">
        <f>D65*D5</f>
        <v>8.2742835648148147E-5</v>
      </c>
      <c r="E96" s="24">
        <f>E65*E5</f>
        <v>2.1390694444444444E-5</v>
      </c>
      <c r="F96" s="24">
        <f>F65*F5</f>
        <v>0</v>
      </c>
      <c r="G96" s="24">
        <f>G65*G5</f>
        <v>9.6303262731481474E-4</v>
      </c>
      <c r="H96" s="24">
        <f>H65*H5</f>
        <v>6.4162495370370372E-4</v>
      </c>
      <c r="I96" s="24">
        <f>I65*I5</f>
        <v>9.3872259259259263E-4</v>
      </c>
      <c r="J96" s="24">
        <f>J65*J5</f>
        <v>6.0138023148148144E-4</v>
      </c>
      <c r="K96" s="24">
        <f>K65*K5</f>
        <v>6.8886535879629626E-4</v>
      </c>
      <c r="L96" s="24">
        <f>L65*L5</f>
        <v>0</v>
      </c>
      <c r="M96" s="24">
        <f>M65*M5</f>
        <v>6.2139491898148146E-4</v>
      </c>
      <c r="N96" s="24">
        <f>N65*N5</f>
        <v>6.2139491898148146E-4</v>
      </c>
      <c r="O96" s="24">
        <f>O65*O5</f>
        <v>1.827483912037037E-4</v>
      </c>
      <c r="P96" s="24">
        <f>P65*P5</f>
        <v>9.7875300925925933E-4</v>
      </c>
      <c r="Q96" s="24">
        <f>Q65*Q5</f>
        <v>2.0670708333333333E-4</v>
      </c>
      <c r="R96" s="24">
        <f>R65*R5</f>
        <v>3.7930925925925928E-4</v>
      </c>
      <c r="S96" s="24">
        <f>S65*S5</f>
        <v>1.1343581018518518E-4</v>
      </c>
      <c r="T96" s="24">
        <f>T65*T5</f>
        <v>5.7450810185185187E-4</v>
      </c>
      <c r="U96" s="24">
        <f>U65*U5</f>
        <v>5.7537708333333335E-5</v>
      </c>
      <c r="V96" s="24">
        <f>V65*V5</f>
        <v>9.2885496527777775E-4</v>
      </c>
      <c r="W96" s="24">
        <f>W65*W5</f>
        <v>9.1706315972222218E-4</v>
      </c>
      <c r="X96" s="24">
        <f>X65*X5</f>
        <v>1.665312847222222E-3</v>
      </c>
      <c r="Y96" s="24">
        <f>Y65*Y5</f>
        <v>2.3999247685185186E-4</v>
      </c>
      <c r="Z96" s="24">
        <f>Z65*Z5</f>
        <v>1.9015972222222223E-4</v>
      </c>
      <c r="AA96" s="24">
        <f>AA65*AA5</f>
        <v>2.4281222222222222E-4</v>
      </c>
      <c r="AB96" s="24">
        <f>AB65*AB5</f>
        <v>1.9980222222222221E-4</v>
      </c>
    </row>
    <row r="97" spans="2:28" x14ac:dyDescent="0.3">
      <c r="B97" s="15" t="s">
        <v>68</v>
      </c>
      <c r="C97" s="24">
        <f t="shared" si="3"/>
        <v>1.3178847314814814E-2</v>
      </c>
      <c r="D97" s="24">
        <f>D66*D5</f>
        <v>5.5123368055555557E-5</v>
      </c>
      <c r="E97" s="24">
        <f>E66*E5</f>
        <v>7.8266898148148152E-5</v>
      </c>
      <c r="F97" s="24">
        <f>F66*F5</f>
        <v>3.3843564583333329E-3</v>
      </c>
      <c r="G97" s="24">
        <f>G66*G5</f>
        <v>3.3204944444444441E-4</v>
      </c>
      <c r="H97" s="24">
        <f>H66*H5</f>
        <v>2.8893648148148147E-4</v>
      </c>
      <c r="I97" s="24">
        <f>I66*I5</f>
        <v>4.2219680555555554E-4</v>
      </c>
      <c r="J97" s="24">
        <f>J66*J5</f>
        <v>3.2841921296296295E-4</v>
      </c>
      <c r="K97" s="24">
        <f>K66*K5</f>
        <v>2.7008450231481482E-4</v>
      </c>
      <c r="L97" s="24">
        <f>L66*L5</f>
        <v>0</v>
      </c>
      <c r="M97" s="24">
        <f>M66*M5</f>
        <v>2.7383362268518517E-4</v>
      </c>
      <c r="N97" s="24">
        <f>N66*N5</f>
        <v>2.7383362268518517E-4</v>
      </c>
      <c r="O97" s="24">
        <f>O66*O5</f>
        <v>1.9518994212962965E-4</v>
      </c>
      <c r="P97" s="24">
        <f>P66*P5</f>
        <v>4.924554166666666E-4</v>
      </c>
      <c r="Q97" s="24">
        <f>Q66*Q5</f>
        <v>1.6433409722222222E-4</v>
      </c>
      <c r="R97" s="24">
        <f>R66*R5</f>
        <v>3.482739814814815E-4</v>
      </c>
      <c r="S97" s="24">
        <f>S66*S5</f>
        <v>8.0262500000000006E-5</v>
      </c>
      <c r="T97" s="24">
        <f>T66*T5</f>
        <v>5.1460462962962968E-4</v>
      </c>
      <c r="U97" s="24">
        <f>U66*U5</f>
        <v>1.6288847222222224E-4</v>
      </c>
      <c r="V97" s="24">
        <f>V66*V5</f>
        <v>6.7085344907407405E-4</v>
      </c>
      <c r="W97" s="24">
        <f>W66*W5</f>
        <v>6.7085344907407405E-4</v>
      </c>
      <c r="X97" s="24">
        <f>X66*X5</f>
        <v>1.5790096990740739E-3</v>
      </c>
      <c r="Y97" s="24">
        <f>Y66*Y5</f>
        <v>6.2072065972222222E-4</v>
      </c>
      <c r="Z97" s="24">
        <f>Z66*Z5</f>
        <v>6.2072037037037039E-4</v>
      </c>
      <c r="AA97" s="24">
        <f>AA66*AA5</f>
        <v>7.0346148148148148E-4</v>
      </c>
      <c r="AB97" s="24">
        <f>AB66*AB5</f>
        <v>6.4811874999999998E-4</v>
      </c>
    </row>
    <row r="98" spans="2:28" x14ac:dyDescent="0.3">
      <c r="B98" s="15" t="s">
        <v>69</v>
      </c>
      <c r="C98" s="24">
        <f t="shared" si="3"/>
        <v>0</v>
      </c>
      <c r="D98" s="24">
        <f>D67*D5</f>
        <v>0</v>
      </c>
      <c r="E98" s="24">
        <f>E67*E5</f>
        <v>0</v>
      </c>
      <c r="F98" s="24">
        <f>F67*F5</f>
        <v>0</v>
      </c>
      <c r="G98" s="24">
        <f>G67*G5</f>
        <v>0</v>
      </c>
      <c r="H98" s="24">
        <f>H67*H5</f>
        <v>0</v>
      </c>
      <c r="I98" s="24">
        <f>I67*I5</f>
        <v>0</v>
      </c>
      <c r="J98" s="24">
        <f>J67*J5</f>
        <v>0</v>
      </c>
      <c r="K98" s="24">
        <f>K67*K5</f>
        <v>0</v>
      </c>
      <c r="L98" s="24">
        <f>L67*L5</f>
        <v>0</v>
      </c>
      <c r="M98" s="24">
        <f>M67*M5</f>
        <v>0</v>
      </c>
      <c r="N98" s="24">
        <f>N67*N5</f>
        <v>0</v>
      </c>
      <c r="O98" s="24">
        <f>O67*O5</f>
        <v>0</v>
      </c>
      <c r="P98" s="24">
        <f>P67*P5</f>
        <v>0</v>
      </c>
      <c r="Q98" s="24">
        <f>Q67*Q5</f>
        <v>0</v>
      </c>
      <c r="R98" s="24">
        <f>R67*R5</f>
        <v>0</v>
      </c>
      <c r="S98" s="24">
        <f>S67*S5</f>
        <v>0</v>
      </c>
      <c r="T98" s="24">
        <f>T67*T5</f>
        <v>0</v>
      </c>
      <c r="U98" s="24">
        <f>U67*U5</f>
        <v>0</v>
      </c>
      <c r="V98" s="24">
        <f>V67*V5</f>
        <v>0</v>
      </c>
      <c r="W98" s="24">
        <f>W67*W5</f>
        <v>0</v>
      </c>
      <c r="X98" s="24">
        <f>X67*X5</f>
        <v>0</v>
      </c>
      <c r="Y98" s="24">
        <f>Y67*Y5</f>
        <v>0</v>
      </c>
      <c r="Z98" s="24">
        <f>Z67*Z5</f>
        <v>0</v>
      </c>
      <c r="AA98" s="24">
        <f>AA67*AA5</f>
        <v>0</v>
      </c>
      <c r="AB98" s="24">
        <f>AB67*AB5</f>
        <v>0</v>
      </c>
    </row>
    <row r="99" spans="2:28" x14ac:dyDescent="0.3">
      <c r="B99" s="15" t="s">
        <v>70</v>
      </c>
      <c r="C99" s="24">
        <f t="shared" si="3"/>
        <v>0</v>
      </c>
      <c r="D99" s="24">
        <f>D68*D5</f>
        <v>0</v>
      </c>
      <c r="E99" s="24">
        <f>E68*E5</f>
        <v>0</v>
      </c>
      <c r="F99" s="24">
        <f>F68*F5</f>
        <v>0</v>
      </c>
      <c r="G99" s="24">
        <f>G68*G5</f>
        <v>0</v>
      </c>
      <c r="H99" s="24">
        <f>H68*H5</f>
        <v>0</v>
      </c>
      <c r="I99" s="24">
        <f>I68*I5</f>
        <v>0</v>
      </c>
      <c r="J99" s="24">
        <f>J68*J5</f>
        <v>0</v>
      </c>
      <c r="K99" s="24">
        <f>K68*K5</f>
        <v>0</v>
      </c>
      <c r="L99" s="24">
        <f>L68*L5</f>
        <v>0</v>
      </c>
      <c r="M99" s="24">
        <f>M68*M5</f>
        <v>0</v>
      </c>
      <c r="N99" s="24">
        <f>N68*N5</f>
        <v>0</v>
      </c>
      <c r="O99" s="24">
        <f>O68*O5</f>
        <v>0</v>
      </c>
      <c r="P99" s="24">
        <f>P68*P5</f>
        <v>0</v>
      </c>
      <c r="Q99" s="24">
        <f>Q68*Q5</f>
        <v>0</v>
      </c>
      <c r="R99" s="24">
        <f>R68*R5</f>
        <v>0</v>
      </c>
      <c r="S99" s="24">
        <f>S68*S5</f>
        <v>0</v>
      </c>
      <c r="T99" s="24">
        <f>T68*T5</f>
        <v>0</v>
      </c>
      <c r="U99" s="24">
        <f>U68*U5</f>
        <v>0</v>
      </c>
      <c r="V99" s="24">
        <f>V68*V5</f>
        <v>0</v>
      </c>
      <c r="W99" s="24">
        <f>W68*W5</f>
        <v>0</v>
      </c>
      <c r="X99" s="24">
        <f>X68*X5</f>
        <v>0</v>
      </c>
      <c r="Y99" s="24">
        <f>Y68*Y5</f>
        <v>0</v>
      </c>
      <c r="Z99" s="24">
        <f>Z68*Z5</f>
        <v>0</v>
      </c>
      <c r="AA99" s="24">
        <f>AA68*AA5</f>
        <v>0</v>
      </c>
      <c r="AB99" s="24">
        <f>AB68*AB5</f>
        <v>0</v>
      </c>
    </row>
    <row r="100" spans="2:28" x14ac:dyDescent="0.3">
      <c r="B100" s="15" t="s">
        <v>71</v>
      </c>
      <c r="C100" s="24">
        <f t="shared" si="3"/>
        <v>0</v>
      </c>
      <c r="D100" s="24">
        <f>D69*D5</f>
        <v>0</v>
      </c>
      <c r="E100" s="24">
        <f>E69*E5</f>
        <v>0</v>
      </c>
      <c r="F100" s="24">
        <f>F69*F5</f>
        <v>0</v>
      </c>
      <c r="G100" s="24">
        <f>G69*G5</f>
        <v>0</v>
      </c>
      <c r="H100" s="24">
        <f>H69*H5</f>
        <v>0</v>
      </c>
      <c r="I100" s="24">
        <f>I69*I5</f>
        <v>0</v>
      </c>
      <c r="J100" s="24">
        <f>J69*J5</f>
        <v>0</v>
      </c>
      <c r="K100" s="24">
        <f>K69*K5</f>
        <v>0</v>
      </c>
      <c r="L100" s="24">
        <f>L69*L5</f>
        <v>0</v>
      </c>
      <c r="M100" s="24">
        <f>M69*M5</f>
        <v>0</v>
      </c>
      <c r="N100" s="24">
        <f>N69*N5</f>
        <v>0</v>
      </c>
      <c r="O100" s="24">
        <f>O69*O5</f>
        <v>0</v>
      </c>
      <c r="P100" s="24">
        <f>P69*P5</f>
        <v>0</v>
      </c>
      <c r="Q100" s="24">
        <f>Q69*Q5</f>
        <v>0</v>
      </c>
      <c r="R100" s="24">
        <f>R69*R5</f>
        <v>0</v>
      </c>
      <c r="S100" s="24">
        <f>S69*S5</f>
        <v>0</v>
      </c>
      <c r="T100" s="24">
        <f>T69*T5</f>
        <v>0</v>
      </c>
      <c r="U100" s="24">
        <f>U69*U5</f>
        <v>0</v>
      </c>
      <c r="V100" s="24">
        <f>V69*V5</f>
        <v>0</v>
      </c>
      <c r="W100" s="24">
        <f>W69*W5</f>
        <v>0</v>
      </c>
      <c r="X100" s="24">
        <f>X69*X5</f>
        <v>0</v>
      </c>
      <c r="Y100" s="24">
        <f>Y69*Y5</f>
        <v>0</v>
      </c>
      <c r="Z100" s="24">
        <f>Z69*Z5</f>
        <v>0</v>
      </c>
      <c r="AA100" s="24">
        <f>AA69*AA5</f>
        <v>0</v>
      </c>
      <c r="AB100" s="24">
        <f>AB69*AB5</f>
        <v>0</v>
      </c>
    </row>
    <row r="101" spans="2:28" x14ac:dyDescent="0.3">
      <c r="B101" s="15" t="s">
        <v>72</v>
      </c>
      <c r="C101" s="24">
        <f t="shared" si="3"/>
        <v>0</v>
      </c>
      <c r="D101" s="24">
        <f>D70*D5</f>
        <v>0</v>
      </c>
      <c r="E101" s="24">
        <f>E70*E5</f>
        <v>0</v>
      </c>
      <c r="F101" s="24">
        <f>F70*F5</f>
        <v>0</v>
      </c>
      <c r="G101" s="24">
        <f>G70*G5</f>
        <v>0</v>
      </c>
      <c r="H101" s="24">
        <f>H70*H5</f>
        <v>0</v>
      </c>
      <c r="I101" s="24">
        <f>I70*I5</f>
        <v>0</v>
      </c>
      <c r="J101" s="24">
        <f>J70*J5</f>
        <v>0</v>
      </c>
      <c r="K101" s="24">
        <f>K70*K5</f>
        <v>0</v>
      </c>
      <c r="L101" s="24">
        <f>L70*L5</f>
        <v>0</v>
      </c>
      <c r="M101" s="24">
        <f>M70*M5</f>
        <v>0</v>
      </c>
      <c r="N101" s="24">
        <f>N70*N5</f>
        <v>0</v>
      </c>
      <c r="O101" s="24">
        <f>O70*O5</f>
        <v>0</v>
      </c>
      <c r="P101" s="24">
        <f>P70*P5</f>
        <v>0</v>
      </c>
      <c r="Q101" s="24">
        <f>Q70*Q5</f>
        <v>0</v>
      </c>
      <c r="R101" s="24">
        <f>R70*R5</f>
        <v>0</v>
      </c>
      <c r="S101" s="24">
        <f>S70*S5</f>
        <v>0</v>
      </c>
      <c r="T101" s="24">
        <f>T70*T5</f>
        <v>0</v>
      </c>
      <c r="U101" s="24">
        <f>U70*U5</f>
        <v>0</v>
      </c>
      <c r="V101" s="24">
        <f>V70*V5</f>
        <v>0</v>
      </c>
      <c r="W101" s="24">
        <f>W70*W5</f>
        <v>0</v>
      </c>
      <c r="X101" s="24">
        <f>X70*X5</f>
        <v>0</v>
      </c>
      <c r="Y101" s="24">
        <f>Y70*Y5</f>
        <v>0</v>
      </c>
      <c r="Z101" s="24">
        <f>Z70*Z5</f>
        <v>0</v>
      </c>
      <c r="AA101" s="24">
        <f>AA70*AA5</f>
        <v>0</v>
      </c>
      <c r="AB101" s="24">
        <f>AB70*AB5</f>
        <v>0</v>
      </c>
    </row>
    <row r="102" spans="2:28" x14ac:dyDescent="0.3">
      <c r="B102" s="15" t="s">
        <v>73</v>
      </c>
      <c r="C102" s="24">
        <f t="shared" si="3"/>
        <v>0</v>
      </c>
      <c r="D102" s="24">
        <f>D71*D5</f>
        <v>0</v>
      </c>
      <c r="E102" s="24">
        <f>E71*E5</f>
        <v>0</v>
      </c>
      <c r="F102" s="24">
        <f>F71*F5</f>
        <v>0</v>
      </c>
      <c r="G102" s="24">
        <f>G71*G5</f>
        <v>0</v>
      </c>
      <c r="H102" s="24">
        <f>H71*H5</f>
        <v>0</v>
      </c>
      <c r="I102" s="24">
        <f>I71*I5</f>
        <v>0</v>
      </c>
      <c r="J102" s="24">
        <f>J71*J5</f>
        <v>0</v>
      </c>
      <c r="K102" s="24">
        <f>K71*K5</f>
        <v>0</v>
      </c>
      <c r="L102" s="24">
        <f>L71*L5</f>
        <v>0</v>
      </c>
      <c r="M102" s="24">
        <f>M71*M5</f>
        <v>0</v>
      </c>
      <c r="N102" s="24">
        <f>N71*N5</f>
        <v>0</v>
      </c>
      <c r="O102" s="24">
        <f>O71*O5</f>
        <v>0</v>
      </c>
      <c r="P102" s="24">
        <f>P71*P5</f>
        <v>0</v>
      </c>
      <c r="Q102" s="24">
        <f>Q71*Q5</f>
        <v>0</v>
      </c>
      <c r="R102" s="24">
        <f>R71*R5</f>
        <v>0</v>
      </c>
      <c r="S102" s="24">
        <f>S71*S5</f>
        <v>0</v>
      </c>
      <c r="T102" s="24">
        <f>T71*T5</f>
        <v>0</v>
      </c>
      <c r="U102" s="24">
        <f>U71*U5</f>
        <v>0</v>
      </c>
      <c r="V102" s="24">
        <f>V71*V5</f>
        <v>0</v>
      </c>
      <c r="W102" s="24">
        <f>W71*W5</f>
        <v>0</v>
      </c>
      <c r="X102" s="24">
        <f>X71*X5</f>
        <v>0</v>
      </c>
      <c r="Y102" s="24">
        <f>Y71*Y5</f>
        <v>0</v>
      </c>
      <c r="Z102" s="24">
        <f>Z71*Z5</f>
        <v>0</v>
      </c>
      <c r="AA102" s="24">
        <f>AA71*AA5</f>
        <v>0</v>
      </c>
      <c r="AB102" s="24">
        <f>AB71*AB5</f>
        <v>0</v>
      </c>
    </row>
    <row r="103" spans="2:28" x14ac:dyDescent="0.3">
      <c r="B103" s="15" t="s">
        <v>74</v>
      </c>
      <c r="C103" s="24">
        <f t="shared" si="3"/>
        <v>0</v>
      </c>
      <c r="D103" s="24">
        <f>D72*D5</f>
        <v>0</v>
      </c>
      <c r="E103" s="24">
        <f>E72*E5</f>
        <v>0</v>
      </c>
      <c r="F103" s="24">
        <f>F72*F5</f>
        <v>0</v>
      </c>
      <c r="G103" s="24">
        <f>G72*G5</f>
        <v>0</v>
      </c>
      <c r="H103" s="24">
        <f>H72*H5</f>
        <v>0</v>
      </c>
      <c r="I103" s="24">
        <f>I72*I5</f>
        <v>0</v>
      </c>
      <c r="J103" s="24">
        <f>J72*J5</f>
        <v>0</v>
      </c>
      <c r="K103" s="24">
        <f>K72*K5</f>
        <v>0</v>
      </c>
      <c r="L103" s="24">
        <f>L72*L5</f>
        <v>0</v>
      </c>
      <c r="M103" s="24">
        <f>M72*M5</f>
        <v>0</v>
      </c>
      <c r="N103" s="24">
        <f>N72*N5</f>
        <v>0</v>
      </c>
      <c r="O103" s="24">
        <f>O72*O5</f>
        <v>0</v>
      </c>
      <c r="P103" s="24">
        <f>P72*P5</f>
        <v>0</v>
      </c>
      <c r="Q103" s="24">
        <f>Q72*Q5</f>
        <v>0</v>
      </c>
      <c r="R103" s="24">
        <f>R72*R5</f>
        <v>0</v>
      </c>
      <c r="S103" s="24">
        <f>S72*S5</f>
        <v>0</v>
      </c>
      <c r="T103" s="24">
        <f>T72*T5</f>
        <v>0</v>
      </c>
      <c r="U103" s="24">
        <f>U72*U5</f>
        <v>0</v>
      </c>
      <c r="V103" s="24">
        <f>V72*V5</f>
        <v>0</v>
      </c>
      <c r="W103" s="24">
        <f>W72*W5</f>
        <v>0</v>
      </c>
      <c r="X103" s="24">
        <f>X72*X5</f>
        <v>0</v>
      </c>
      <c r="Y103" s="24">
        <f>Y72*Y5</f>
        <v>0</v>
      </c>
      <c r="Z103" s="24">
        <f>Z72*Z5</f>
        <v>0</v>
      </c>
      <c r="AA103" s="24">
        <f>AA72*AA5</f>
        <v>0</v>
      </c>
      <c r="AB103" s="24">
        <f>AB72*AB5</f>
        <v>0</v>
      </c>
    </row>
    <row r="104" spans="2:28" x14ac:dyDescent="0.3">
      <c r="B104" s="15" t="s">
        <v>74</v>
      </c>
      <c r="C104" s="24">
        <f t="shared" si="3"/>
        <v>0</v>
      </c>
      <c r="D104" s="24">
        <f>D73*D5</f>
        <v>0</v>
      </c>
      <c r="E104" s="24">
        <f>E73*E5</f>
        <v>0</v>
      </c>
      <c r="F104" s="24">
        <f>F73*F5</f>
        <v>0</v>
      </c>
      <c r="G104" s="24">
        <f>G73*G5</f>
        <v>0</v>
      </c>
      <c r="H104" s="24">
        <f>H73*H5</f>
        <v>0</v>
      </c>
      <c r="I104" s="24">
        <f>I73*I5</f>
        <v>0</v>
      </c>
      <c r="J104" s="24">
        <f>J73*J5</f>
        <v>0</v>
      </c>
      <c r="K104" s="24">
        <f>K73*K5</f>
        <v>0</v>
      </c>
      <c r="L104" s="24">
        <f>L73*L5</f>
        <v>0</v>
      </c>
      <c r="M104" s="24">
        <f>M73*M5</f>
        <v>0</v>
      </c>
      <c r="N104" s="24">
        <f>N73*N5</f>
        <v>0</v>
      </c>
      <c r="O104" s="24">
        <f>O73*O5</f>
        <v>0</v>
      </c>
      <c r="P104" s="24">
        <f>P73*P5</f>
        <v>0</v>
      </c>
      <c r="Q104" s="24">
        <f>Q73*Q5</f>
        <v>0</v>
      </c>
      <c r="R104" s="24">
        <f>R73*R5</f>
        <v>0</v>
      </c>
      <c r="S104" s="24">
        <f>S73*S5</f>
        <v>0</v>
      </c>
      <c r="T104" s="24">
        <f>T73*T5</f>
        <v>0</v>
      </c>
      <c r="U104" s="24">
        <f>U73*U5</f>
        <v>0</v>
      </c>
      <c r="V104" s="24">
        <f>V73*V5</f>
        <v>0</v>
      </c>
      <c r="W104" s="24">
        <f>W73*W5</f>
        <v>0</v>
      </c>
      <c r="X104" s="24">
        <f>X73*X5</f>
        <v>0</v>
      </c>
      <c r="Y104" s="24">
        <f>Y73*Y5</f>
        <v>0</v>
      </c>
      <c r="Z104" s="24">
        <f>Z73*Z5</f>
        <v>0</v>
      </c>
      <c r="AA104" s="24">
        <f>AA73*AA5</f>
        <v>0</v>
      </c>
      <c r="AB104" s="24">
        <f>AB73*AB5</f>
        <v>0</v>
      </c>
    </row>
    <row r="105" spans="2:28" x14ac:dyDescent="0.3">
      <c r="B105" s="15" t="s">
        <v>75</v>
      </c>
      <c r="C105" s="24">
        <f t="shared" si="3"/>
        <v>0</v>
      </c>
      <c r="D105" s="24">
        <f>D74*D5</f>
        <v>0</v>
      </c>
      <c r="E105" s="24">
        <f>E74*E5</f>
        <v>0</v>
      </c>
      <c r="F105" s="24">
        <f>F74*F5</f>
        <v>0</v>
      </c>
      <c r="G105" s="24">
        <f>G74*G5</f>
        <v>0</v>
      </c>
      <c r="H105" s="24">
        <f>H74*H5</f>
        <v>0</v>
      </c>
      <c r="I105" s="24">
        <f>I74*I5</f>
        <v>0</v>
      </c>
      <c r="J105" s="24">
        <f>J74*J5</f>
        <v>0</v>
      </c>
      <c r="K105" s="24">
        <f>K74*K5</f>
        <v>0</v>
      </c>
      <c r="L105" s="24">
        <f>L74*L5</f>
        <v>0</v>
      </c>
      <c r="M105" s="24">
        <f>M74*M5</f>
        <v>0</v>
      </c>
      <c r="N105" s="24">
        <f>N74*N5</f>
        <v>0</v>
      </c>
      <c r="O105" s="24">
        <f>O74*O5</f>
        <v>0</v>
      </c>
      <c r="P105" s="24">
        <f>P74*P5</f>
        <v>0</v>
      </c>
      <c r="Q105" s="24">
        <f>Q74*Q5</f>
        <v>0</v>
      </c>
      <c r="R105" s="24">
        <f>R74*R5</f>
        <v>0</v>
      </c>
      <c r="S105" s="24">
        <f>S74*S5</f>
        <v>0</v>
      </c>
      <c r="T105" s="24">
        <f>T74*T5</f>
        <v>0</v>
      </c>
      <c r="U105" s="24">
        <f>U74*U5</f>
        <v>0</v>
      </c>
      <c r="V105" s="24">
        <f>V74*V5</f>
        <v>0</v>
      </c>
      <c r="W105" s="24">
        <f>W74*W5</f>
        <v>0</v>
      </c>
      <c r="X105" s="24">
        <f>X74*X5</f>
        <v>0</v>
      </c>
      <c r="Y105" s="24">
        <f>Y74*Y5</f>
        <v>0</v>
      </c>
      <c r="Z105" s="24">
        <f>Z74*Z5</f>
        <v>0</v>
      </c>
      <c r="AA105" s="24">
        <f>AA74*AA5</f>
        <v>0</v>
      </c>
      <c r="AB105" s="24">
        <f>AB74*AB5</f>
        <v>0</v>
      </c>
    </row>
    <row r="106" spans="2:28" x14ac:dyDescent="0.3">
      <c r="B106" s="15" t="s">
        <v>76</v>
      </c>
      <c r="C106" s="24">
        <f t="shared" si="3"/>
        <v>0</v>
      </c>
      <c r="D106" s="24">
        <f>D75*D5</f>
        <v>0</v>
      </c>
      <c r="E106" s="24">
        <f>E75*E5</f>
        <v>0</v>
      </c>
      <c r="F106" s="24">
        <f>F75*F5</f>
        <v>0</v>
      </c>
      <c r="G106" s="24">
        <f>G75*G5</f>
        <v>0</v>
      </c>
      <c r="H106" s="24">
        <f>H75*H5</f>
        <v>0</v>
      </c>
      <c r="I106" s="24">
        <f>I75*I5</f>
        <v>0</v>
      </c>
      <c r="J106" s="24">
        <f>J75*J5</f>
        <v>0</v>
      </c>
      <c r="K106" s="24">
        <f>K75*K5</f>
        <v>0</v>
      </c>
      <c r="L106" s="24">
        <f>L75*L5</f>
        <v>0</v>
      </c>
      <c r="M106" s="24">
        <f>M75*M5</f>
        <v>0</v>
      </c>
      <c r="N106" s="24">
        <f>N75*N5</f>
        <v>0</v>
      </c>
      <c r="O106" s="24">
        <f>O75*O5</f>
        <v>0</v>
      </c>
      <c r="P106" s="24">
        <f>P75*P5</f>
        <v>0</v>
      </c>
      <c r="Q106" s="24">
        <f>Q75*Q5</f>
        <v>0</v>
      </c>
      <c r="R106" s="24">
        <f>R75*R5</f>
        <v>0</v>
      </c>
      <c r="S106" s="24">
        <f>S75*S5</f>
        <v>0</v>
      </c>
      <c r="T106" s="24">
        <f>T75*T5</f>
        <v>0</v>
      </c>
      <c r="U106" s="24">
        <f>U75*U5</f>
        <v>0</v>
      </c>
      <c r="V106" s="24">
        <f>V75*V5</f>
        <v>0</v>
      </c>
      <c r="W106" s="24">
        <f>W75*W5</f>
        <v>0</v>
      </c>
      <c r="X106" s="24">
        <f>X75*X5</f>
        <v>0</v>
      </c>
      <c r="Y106" s="24">
        <f>Y75*Y5</f>
        <v>0</v>
      </c>
      <c r="Z106" s="24">
        <f>Z75*Z5</f>
        <v>0</v>
      </c>
      <c r="AA106" s="24">
        <f>AA75*AA5</f>
        <v>0</v>
      </c>
      <c r="AB106" s="24">
        <f>AB75*AB5</f>
        <v>0</v>
      </c>
    </row>
    <row r="107" spans="2:28" x14ac:dyDescent="0.3">
      <c r="B107" s="15" t="s">
        <v>77</v>
      </c>
      <c r="C107" s="24">
        <f t="shared" si="3"/>
        <v>0</v>
      </c>
      <c r="D107" s="24">
        <f>D76*D5</f>
        <v>0</v>
      </c>
      <c r="E107" s="24">
        <f>E76*E5</f>
        <v>0</v>
      </c>
      <c r="F107" s="24">
        <f>F76*F5</f>
        <v>0</v>
      </c>
      <c r="G107" s="24">
        <f>G76*G5</f>
        <v>0</v>
      </c>
      <c r="H107" s="24">
        <f>H76*H5</f>
        <v>0</v>
      </c>
      <c r="I107" s="24">
        <f>I76*I5</f>
        <v>0</v>
      </c>
      <c r="J107" s="24">
        <f>J76*J5</f>
        <v>0</v>
      </c>
      <c r="K107" s="24">
        <f>K76*K5</f>
        <v>0</v>
      </c>
      <c r="L107" s="24">
        <f>L76*L5</f>
        <v>0</v>
      </c>
      <c r="M107" s="24">
        <f>M76*M5</f>
        <v>0</v>
      </c>
      <c r="N107" s="24">
        <f>N76*N5</f>
        <v>0</v>
      </c>
      <c r="O107" s="24">
        <f>O76*O5</f>
        <v>0</v>
      </c>
      <c r="P107" s="24">
        <f>P76*P5</f>
        <v>0</v>
      </c>
      <c r="Q107" s="24">
        <f>Q76*Q5</f>
        <v>0</v>
      </c>
      <c r="R107" s="24">
        <f>R76*R5</f>
        <v>0</v>
      </c>
      <c r="S107" s="24">
        <f>S76*S5</f>
        <v>0</v>
      </c>
      <c r="T107" s="24">
        <f>T76*T5</f>
        <v>0</v>
      </c>
      <c r="U107" s="24">
        <f>U76*U5</f>
        <v>0</v>
      </c>
      <c r="V107" s="24">
        <f>V76*V5</f>
        <v>0</v>
      </c>
      <c r="W107" s="24">
        <f>W76*W5</f>
        <v>0</v>
      </c>
      <c r="X107" s="24">
        <f>X76*X5</f>
        <v>0</v>
      </c>
      <c r="Y107" s="24">
        <f>Y76*Y5</f>
        <v>0</v>
      </c>
      <c r="Z107" s="24">
        <f>Z76*Z5</f>
        <v>0</v>
      </c>
      <c r="AA107" s="24">
        <f>AA76*AA5</f>
        <v>0</v>
      </c>
      <c r="AB107" s="24">
        <f>AB76*AB5</f>
        <v>0</v>
      </c>
    </row>
    <row r="108" spans="2:28" x14ac:dyDescent="0.3">
      <c r="B108" s="15" t="s">
        <v>78</v>
      </c>
      <c r="C108" s="24">
        <f t="shared" ref="C108:C125" si="4">SUM(D108:AC108)</f>
        <v>0</v>
      </c>
      <c r="D108" s="24">
        <f>D77*D5</f>
        <v>0</v>
      </c>
      <c r="E108" s="24">
        <f>E77*E5</f>
        <v>0</v>
      </c>
      <c r="F108" s="24">
        <f>F77*F5</f>
        <v>0</v>
      </c>
      <c r="G108" s="24">
        <f>G77*G5</f>
        <v>0</v>
      </c>
      <c r="H108" s="24">
        <f>H77*H5</f>
        <v>0</v>
      </c>
      <c r="I108" s="24">
        <f>I77*I5</f>
        <v>0</v>
      </c>
      <c r="J108" s="24">
        <f>J77*J5</f>
        <v>0</v>
      </c>
      <c r="K108" s="24">
        <f>K77*K5</f>
        <v>0</v>
      </c>
      <c r="L108" s="24">
        <f>L77*L5</f>
        <v>0</v>
      </c>
      <c r="M108" s="24">
        <f>M77*M5</f>
        <v>0</v>
      </c>
      <c r="N108" s="24">
        <f>N77*N5</f>
        <v>0</v>
      </c>
      <c r="O108" s="24">
        <f>O77*O5</f>
        <v>0</v>
      </c>
      <c r="P108" s="24">
        <f>P77*P5</f>
        <v>0</v>
      </c>
      <c r="Q108" s="24">
        <f>Q77*Q5</f>
        <v>0</v>
      </c>
      <c r="R108" s="24">
        <f>R77*R5</f>
        <v>0</v>
      </c>
      <c r="S108" s="24">
        <f>S77*S5</f>
        <v>0</v>
      </c>
      <c r="T108" s="24">
        <f>T77*T5</f>
        <v>0</v>
      </c>
      <c r="U108" s="24">
        <f>U77*U5</f>
        <v>0</v>
      </c>
      <c r="V108" s="24">
        <f>V77*V5</f>
        <v>0</v>
      </c>
      <c r="W108" s="24">
        <f>W77*W5</f>
        <v>0</v>
      </c>
      <c r="X108" s="24">
        <f>X77*X5</f>
        <v>0</v>
      </c>
      <c r="Y108" s="24">
        <f>Y77*Y5</f>
        <v>0</v>
      </c>
      <c r="Z108" s="24">
        <f>Z77*Z5</f>
        <v>0</v>
      </c>
      <c r="AA108" s="24">
        <f>AA77*AA5</f>
        <v>0</v>
      </c>
      <c r="AB108" s="24">
        <f>AB77*AB5</f>
        <v>0</v>
      </c>
    </row>
    <row r="109" spans="2:28" x14ac:dyDescent="0.3">
      <c r="B109" s="15" t="s">
        <v>79</v>
      </c>
      <c r="C109" s="24">
        <f t="shared" si="4"/>
        <v>0</v>
      </c>
      <c r="D109" s="24">
        <f>D78*D5</f>
        <v>0</v>
      </c>
      <c r="E109" s="24">
        <f>E78*E5</f>
        <v>0</v>
      </c>
      <c r="F109" s="24">
        <f>F78*F5</f>
        <v>0</v>
      </c>
      <c r="G109" s="24">
        <f>G78*G5</f>
        <v>0</v>
      </c>
      <c r="H109" s="24">
        <f>H78*H5</f>
        <v>0</v>
      </c>
      <c r="I109" s="24">
        <f>I78*I5</f>
        <v>0</v>
      </c>
      <c r="J109" s="24">
        <f>J78*J5</f>
        <v>0</v>
      </c>
      <c r="K109" s="24">
        <f>K78*K5</f>
        <v>0</v>
      </c>
      <c r="L109" s="24">
        <f>L78*L5</f>
        <v>0</v>
      </c>
      <c r="M109" s="24">
        <f>M78*M5</f>
        <v>0</v>
      </c>
      <c r="N109" s="24">
        <f>N78*N5</f>
        <v>0</v>
      </c>
      <c r="O109" s="24">
        <f>O78*O5</f>
        <v>0</v>
      </c>
      <c r="P109" s="24">
        <f>P78*P5</f>
        <v>0</v>
      </c>
      <c r="Q109" s="24">
        <f>Q78*Q5</f>
        <v>0</v>
      </c>
      <c r="R109" s="24">
        <f>R78*R5</f>
        <v>0</v>
      </c>
      <c r="S109" s="24">
        <f>S78*S5</f>
        <v>0</v>
      </c>
      <c r="T109" s="24">
        <f>T78*T5</f>
        <v>0</v>
      </c>
      <c r="U109" s="24">
        <f>U78*U5</f>
        <v>0</v>
      </c>
      <c r="V109" s="24">
        <f>V78*V5</f>
        <v>0</v>
      </c>
      <c r="W109" s="24">
        <f>W78*W5</f>
        <v>0</v>
      </c>
      <c r="X109" s="24">
        <f>X78*X5</f>
        <v>0</v>
      </c>
      <c r="Y109" s="24">
        <f>Y78*Y5</f>
        <v>0</v>
      </c>
      <c r="Z109" s="24">
        <f>Z78*Z5</f>
        <v>0</v>
      </c>
      <c r="AA109" s="24">
        <f>AA78*AA5</f>
        <v>0</v>
      </c>
      <c r="AB109" s="24">
        <f>AB78*AB5</f>
        <v>0</v>
      </c>
    </row>
    <row r="110" spans="2:28" x14ac:dyDescent="0.3">
      <c r="B110" s="15" t="s">
        <v>80</v>
      </c>
      <c r="C110" s="24">
        <f t="shared" si="4"/>
        <v>0</v>
      </c>
      <c r="D110" s="24">
        <f>D79*D5</f>
        <v>0</v>
      </c>
      <c r="E110" s="24">
        <f>E79*E5</f>
        <v>0</v>
      </c>
      <c r="F110" s="24">
        <f>F79*F5</f>
        <v>0</v>
      </c>
      <c r="G110" s="24">
        <f>G79*G5</f>
        <v>0</v>
      </c>
      <c r="H110" s="24">
        <f>H79*H5</f>
        <v>0</v>
      </c>
      <c r="I110" s="24">
        <f>I79*I5</f>
        <v>0</v>
      </c>
      <c r="J110" s="24">
        <f>J79*J5</f>
        <v>0</v>
      </c>
      <c r="K110" s="24">
        <f>K79*K5</f>
        <v>0</v>
      </c>
      <c r="L110" s="24">
        <f>L79*L5</f>
        <v>0</v>
      </c>
      <c r="M110" s="24">
        <f>M79*M5</f>
        <v>0</v>
      </c>
      <c r="N110" s="24">
        <f>N79*N5</f>
        <v>0</v>
      </c>
      <c r="O110" s="24">
        <f>O79*O5</f>
        <v>0</v>
      </c>
      <c r="P110" s="24">
        <f>P79*P5</f>
        <v>0</v>
      </c>
      <c r="Q110" s="24">
        <f>Q79*Q5</f>
        <v>0</v>
      </c>
      <c r="R110" s="24">
        <f>R79*R5</f>
        <v>0</v>
      </c>
      <c r="S110" s="24">
        <f>S79*S5</f>
        <v>0</v>
      </c>
      <c r="T110" s="24">
        <f>T79*T5</f>
        <v>0</v>
      </c>
      <c r="U110" s="24">
        <f>U79*U5</f>
        <v>0</v>
      </c>
      <c r="V110" s="24">
        <f>V79*V5</f>
        <v>0</v>
      </c>
      <c r="W110" s="24">
        <f>W79*W5</f>
        <v>0</v>
      </c>
      <c r="X110" s="24">
        <f>X79*X5</f>
        <v>0</v>
      </c>
      <c r="Y110" s="24">
        <f>Y79*Y5</f>
        <v>0</v>
      </c>
      <c r="Z110" s="24">
        <f>Z79*Z5</f>
        <v>0</v>
      </c>
      <c r="AA110" s="24">
        <f>AA79*AA5</f>
        <v>0</v>
      </c>
      <c r="AB110" s="24">
        <f>AB79*AB5</f>
        <v>0</v>
      </c>
    </row>
    <row r="111" spans="2:28" x14ac:dyDescent="0.3">
      <c r="B111" s="15" t="s">
        <v>81</v>
      </c>
      <c r="C111" s="24">
        <f t="shared" si="4"/>
        <v>0</v>
      </c>
      <c r="D111" s="24">
        <f>D80*D5</f>
        <v>0</v>
      </c>
      <c r="E111" s="24">
        <f>E80*E5</f>
        <v>0</v>
      </c>
      <c r="F111" s="24">
        <f>F80*F5</f>
        <v>0</v>
      </c>
      <c r="G111" s="24">
        <f>G80*G5</f>
        <v>0</v>
      </c>
      <c r="H111" s="24">
        <f>H80*H5</f>
        <v>0</v>
      </c>
      <c r="I111" s="24">
        <f>I80*I5</f>
        <v>0</v>
      </c>
      <c r="J111" s="24">
        <f>J80*J5</f>
        <v>0</v>
      </c>
      <c r="K111" s="24">
        <f>K80*K5</f>
        <v>0</v>
      </c>
      <c r="L111" s="24">
        <f>L80*L5</f>
        <v>0</v>
      </c>
      <c r="M111" s="24">
        <f>M80*M5</f>
        <v>0</v>
      </c>
      <c r="N111" s="24">
        <f>N80*N5</f>
        <v>0</v>
      </c>
      <c r="O111" s="24">
        <f>O80*O5</f>
        <v>0</v>
      </c>
      <c r="P111" s="24">
        <f>P80*P5</f>
        <v>0</v>
      </c>
      <c r="Q111" s="24">
        <f>Q80*Q5</f>
        <v>0</v>
      </c>
      <c r="R111" s="24">
        <f>R80*R5</f>
        <v>0</v>
      </c>
      <c r="S111" s="24">
        <f>S80*S5</f>
        <v>0</v>
      </c>
      <c r="T111" s="24">
        <f>T80*T5</f>
        <v>0</v>
      </c>
      <c r="U111" s="24">
        <f>U80*U5</f>
        <v>0</v>
      </c>
      <c r="V111" s="24">
        <f>V80*V5</f>
        <v>0</v>
      </c>
      <c r="W111" s="24">
        <f>W80*W5</f>
        <v>0</v>
      </c>
      <c r="X111" s="24">
        <f>X80*X5</f>
        <v>0</v>
      </c>
      <c r="Y111" s="24">
        <f>Y80*Y5</f>
        <v>0</v>
      </c>
      <c r="Z111" s="24">
        <f>Z80*Z5</f>
        <v>0</v>
      </c>
      <c r="AA111" s="24">
        <f>AA80*AA5</f>
        <v>0</v>
      </c>
      <c r="AB111" s="24">
        <f>AB80*AB5</f>
        <v>0</v>
      </c>
    </row>
    <row r="112" spans="2:28" x14ac:dyDescent="0.3">
      <c r="B112" s="15" t="s">
        <v>82</v>
      </c>
      <c r="C112" s="24">
        <f t="shared" si="4"/>
        <v>0</v>
      </c>
      <c r="D112" s="24">
        <f>D81*D5</f>
        <v>0</v>
      </c>
      <c r="E112" s="24">
        <f>E81*E5</f>
        <v>0</v>
      </c>
      <c r="F112" s="24">
        <f>F81*F5</f>
        <v>0</v>
      </c>
      <c r="G112" s="24">
        <f>G81*G5</f>
        <v>0</v>
      </c>
      <c r="H112" s="24">
        <f>H81*H5</f>
        <v>0</v>
      </c>
      <c r="I112" s="24">
        <f>I81*I5</f>
        <v>0</v>
      </c>
      <c r="J112" s="24">
        <f>J81*J5</f>
        <v>0</v>
      </c>
      <c r="K112" s="24">
        <f>K81*K5</f>
        <v>0</v>
      </c>
      <c r="L112" s="24">
        <f>L81*L5</f>
        <v>0</v>
      </c>
      <c r="M112" s="24">
        <f>M81*M5</f>
        <v>0</v>
      </c>
      <c r="N112" s="24">
        <f>N81*N5</f>
        <v>0</v>
      </c>
      <c r="O112" s="24">
        <f>O81*O5</f>
        <v>0</v>
      </c>
      <c r="P112" s="24">
        <f>P81*P5</f>
        <v>0</v>
      </c>
      <c r="Q112" s="24">
        <f>Q81*Q5</f>
        <v>0</v>
      </c>
      <c r="R112" s="24">
        <f>R81*R5</f>
        <v>0</v>
      </c>
      <c r="S112" s="24">
        <f>S81*S5</f>
        <v>0</v>
      </c>
      <c r="T112" s="24">
        <f>T81*T5</f>
        <v>0</v>
      </c>
      <c r="U112" s="24">
        <f>U81*U5</f>
        <v>0</v>
      </c>
      <c r="V112" s="24">
        <f>V81*V5</f>
        <v>0</v>
      </c>
      <c r="W112" s="24">
        <f>W81*W5</f>
        <v>0</v>
      </c>
      <c r="X112" s="24">
        <f>X81*X5</f>
        <v>0</v>
      </c>
      <c r="Y112" s="24">
        <f>Y81*Y5</f>
        <v>0</v>
      </c>
      <c r="Z112" s="24">
        <f>Z81*Z5</f>
        <v>0</v>
      </c>
      <c r="AA112" s="24">
        <f>AA81*AA5</f>
        <v>0</v>
      </c>
      <c r="AB112" s="24">
        <f>AB81*AB5</f>
        <v>0</v>
      </c>
    </row>
    <row r="113" spans="2:28" x14ac:dyDescent="0.3">
      <c r="B113" s="15" t="s">
        <v>83</v>
      </c>
      <c r="C113" s="24">
        <f t="shared" si="4"/>
        <v>0</v>
      </c>
      <c r="D113" s="24">
        <f>D82*D5</f>
        <v>0</v>
      </c>
      <c r="E113" s="24">
        <f>E82*E5</f>
        <v>0</v>
      </c>
      <c r="F113" s="24">
        <f>F82*F5</f>
        <v>0</v>
      </c>
      <c r="G113" s="24">
        <f>G82*G5</f>
        <v>0</v>
      </c>
      <c r="H113" s="24">
        <f>H82*H5</f>
        <v>0</v>
      </c>
      <c r="I113" s="24">
        <f>I82*I5</f>
        <v>0</v>
      </c>
      <c r="J113" s="24">
        <f>J82*J5</f>
        <v>0</v>
      </c>
      <c r="K113" s="24">
        <f>K82*K5</f>
        <v>0</v>
      </c>
      <c r="L113" s="24">
        <f>L82*L5</f>
        <v>0</v>
      </c>
      <c r="M113" s="24">
        <f>M82*M5</f>
        <v>0</v>
      </c>
      <c r="N113" s="24">
        <f>N82*N5</f>
        <v>0</v>
      </c>
      <c r="O113" s="24">
        <f>O82*O5</f>
        <v>0</v>
      </c>
      <c r="P113" s="24">
        <f>P82*P5</f>
        <v>0</v>
      </c>
      <c r="Q113" s="24">
        <f>Q82*Q5</f>
        <v>0</v>
      </c>
      <c r="R113" s="24">
        <f>R82*R5</f>
        <v>0</v>
      </c>
      <c r="S113" s="24">
        <f>S82*S5</f>
        <v>0</v>
      </c>
      <c r="T113" s="24">
        <f>T82*T5</f>
        <v>0</v>
      </c>
      <c r="U113" s="24">
        <f>U82*U5</f>
        <v>0</v>
      </c>
      <c r="V113" s="24">
        <f>V82*V5</f>
        <v>0</v>
      </c>
      <c r="W113" s="24">
        <f>W82*W5</f>
        <v>0</v>
      </c>
      <c r="X113" s="24">
        <f>X82*X5</f>
        <v>0</v>
      </c>
      <c r="Y113" s="24">
        <f>Y82*Y5</f>
        <v>0</v>
      </c>
      <c r="Z113" s="24">
        <f>Z82*Z5</f>
        <v>0</v>
      </c>
      <c r="AA113" s="24">
        <f>AA82*AA5</f>
        <v>0</v>
      </c>
      <c r="AB113" s="24">
        <f>AB82*AB5</f>
        <v>0</v>
      </c>
    </row>
    <row r="114" spans="2:28" x14ac:dyDescent="0.3">
      <c r="B114" s="15" t="s">
        <v>84</v>
      </c>
      <c r="C114" s="24">
        <f t="shared" si="4"/>
        <v>0</v>
      </c>
      <c r="D114" s="24">
        <f>D83*D5</f>
        <v>0</v>
      </c>
      <c r="E114" s="24">
        <f>E83*E5</f>
        <v>0</v>
      </c>
      <c r="F114" s="24">
        <f>F83*F5</f>
        <v>0</v>
      </c>
      <c r="G114" s="24">
        <f>G83*G5</f>
        <v>0</v>
      </c>
      <c r="H114" s="24">
        <f>H83*H5</f>
        <v>0</v>
      </c>
      <c r="I114" s="24">
        <f>I83*I5</f>
        <v>0</v>
      </c>
      <c r="J114" s="24">
        <f>J83*J5</f>
        <v>0</v>
      </c>
      <c r="K114" s="24">
        <f>K83*K5</f>
        <v>0</v>
      </c>
      <c r="L114" s="24">
        <f>L83*L5</f>
        <v>0</v>
      </c>
      <c r="M114" s="24">
        <f>M83*M5</f>
        <v>0</v>
      </c>
      <c r="N114" s="24">
        <f>N83*N5</f>
        <v>0</v>
      </c>
      <c r="O114" s="24">
        <f>O83*O5</f>
        <v>0</v>
      </c>
      <c r="P114" s="24">
        <f>P83*P5</f>
        <v>0</v>
      </c>
      <c r="Q114" s="24">
        <f>Q83*Q5</f>
        <v>0</v>
      </c>
      <c r="R114" s="24">
        <f>R83*R5</f>
        <v>0</v>
      </c>
      <c r="S114" s="24">
        <f>S83*S5</f>
        <v>0</v>
      </c>
      <c r="T114" s="24">
        <f>T83*T5</f>
        <v>0</v>
      </c>
      <c r="U114" s="24">
        <f>U83*U5</f>
        <v>0</v>
      </c>
      <c r="V114" s="24">
        <f>V83*V5</f>
        <v>0</v>
      </c>
      <c r="W114" s="24">
        <f>W83*W5</f>
        <v>0</v>
      </c>
      <c r="X114" s="24">
        <f>X83*X5</f>
        <v>0</v>
      </c>
      <c r="Y114" s="24">
        <f>Y83*Y5</f>
        <v>0</v>
      </c>
      <c r="Z114" s="24">
        <f>Z83*Z5</f>
        <v>0</v>
      </c>
      <c r="AA114" s="24">
        <f>AA83*AA5</f>
        <v>0</v>
      </c>
      <c r="AB114" s="24">
        <f>AB83*AB5</f>
        <v>0</v>
      </c>
    </row>
    <row r="115" spans="2:28" x14ac:dyDescent="0.3">
      <c r="B115" s="15" t="s">
        <v>85</v>
      </c>
      <c r="C115" s="24">
        <f t="shared" si="4"/>
        <v>0</v>
      </c>
      <c r="D115" s="24">
        <f>D84*D5</f>
        <v>0</v>
      </c>
      <c r="E115" s="24">
        <f>E84*E5</f>
        <v>0</v>
      </c>
      <c r="F115" s="24">
        <f>F84*F5</f>
        <v>0</v>
      </c>
      <c r="G115" s="24">
        <f>G84*G5</f>
        <v>0</v>
      </c>
      <c r="H115" s="24">
        <f>H84*H5</f>
        <v>0</v>
      </c>
      <c r="I115" s="24">
        <f>I84*I5</f>
        <v>0</v>
      </c>
      <c r="J115" s="24">
        <f>J84*J5</f>
        <v>0</v>
      </c>
      <c r="K115" s="24">
        <f>K84*K5</f>
        <v>0</v>
      </c>
      <c r="L115" s="24">
        <f>L84*L5</f>
        <v>0</v>
      </c>
      <c r="M115" s="24">
        <f>M84*M5</f>
        <v>0</v>
      </c>
      <c r="N115" s="24">
        <f>N84*N5</f>
        <v>0</v>
      </c>
      <c r="O115" s="24">
        <f>O84*O5</f>
        <v>0</v>
      </c>
      <c r="P115" s="24">
        <f>P84*P5</f>
        <v>0</v>
      </c>
      <c r="Q115" s="24">
        <f>Q84*Q5</f>
        <v>0</v>
      </c>
      <c r="R115" s="24">
        <f>R84*R5</f>
        <v>0</v>
      </c>
      <c r="S115" s="24">
        <f>S84*S5</f>
        <v>0</v>
      </c>
      <c r="T115" s="24">
        <f>T84*T5</f>
        <v>0</v>
      </c>
      <c r="U115" s="24">
        <f>U84*U5</f>
        <v>0</v>
      </c>
      <c r="V115" s="24">
        <f>V84*V5</f>
        <v>0</v>
      </c>
      <c r="W115" s="24">
        <f>W84*W5</f>
        <v>0</v>
      </c>
      <c r="X115" s="24">
        <f>X84*X5</f>
        <v>0</v>
      </c>
      <c r="Y115" s="24">
        <f>Y84*Y5</f>
        <v>0</v>
      </c>
      <c r="Z115" s="24">
        <f>Z84*Z5</f>
        <v>0</v>
      </c>
      <c r="AA115" s="24">
        <f>AA84*AA5</f>
        <v>0</v>
      </c>
      <c r="AB115" s="24">
        <f>AB84*AB5</f>
        <v>0</v>
      </c>
    </row>
    <row r="116" spans="2:28" x14ac:dyDescent="0.3">
      <c r="B116" s="15" t="s">
        <v>86</v>
      </c>
      <c r="C116" s="24">
        <f t="shared" si="4"/>
        <v>0</v>
      </c>
      <c r="D116" s="24">
        <f>D85*D5</f>
        <v>0</v>
      </c>
      <c r="E116" s="24">
        <f>E85*E5</f>
        <v>0</v>
      </c>
      <c r="F116" s="24">
        <f>F85*F5</f>
        <v>0</v>
      </c>
      <c r="G116" s="24">
        <f>G85*G5</f>
        <v>0</v>
      </c>
      <c r="H116" s="24">
        <f>H85*H5</f>
        <v>0</v>
      </c>
      <c r="I116" s="24">
        <f>I85*I5</f>
        <v>0</v>
      </c>
      <c r="J116" s="24">
        <f>J85*J5</f>
        <v>0</v>
      </c>
      <c r="K116" s="24">
        <f>K85*K5</f>
        <v>0</v>
      </c>
      <c r="L116" s="24">
        <f>L85*L5</f>
        <v>0</v>
      </c>
      <c r="M116" s="24">
        <f>M85*M5</f>
        <v>0</v>
      </c>
      <c r="N116" s="24">
        <f>N85*N5</f>
        <v>0</v>
      </c>
      <c r="O116" s="24">
        <f>O85*O5</f>
        <v>0</v>
      </c>
      <c r="P116" s="24">
        <f>P85*P5</f>
        <v>0</v>
      </c>
      <c r="Q116" s="24">
        <f>Q85*Q5</f>
        <v>0</v>
      </c>
      <c r="R116" s="24">
        <f>R85*R5</f>
        <v>0</v>
      </c>
      <c r="S116" s="24">
        <f>S85*S5</f>
        <v>0</v>
      </c>
      <c r="T116" s="24">
        <f>T85*T5</f>
        <v>0</v>
      </c>
      <c r="U116" s="24">
        <f>U85*U5</f>
        <v>0</v>
      </c>
      <c r="V116" s="24">
        <f>V85*V5</f>
        <v>0</v>
      </c>
      <c r="W116" s="24">
        <f>W85*W5</f>
        <v>0</v>
      </c>
      <c r="X116" s="24">
        <f>X85*X5</f>
        <v>0</v>
      </c>
      <c r="Y116" s="24">
        <f>Y85*Y5</f>
        <v>0</v>
      </c>
      <c r="Z116" s="24">
        <f>Z85*Z5</f>
        <v>0</v>
      </c>
      <c r="AA116" s="24">
        <f>AA85*AA5</f>
        <v>0</v>
      </c>
      <c r="AB116" s="24">
        <f>AB85*AB5</f>
        <v>0</v>
      </c>
    </row>
    <row r="117" spans="2:28" x14ac:dyDescent="0.3">
      <c r="B117" s="15" t="s">
        <v>87</v>
      </c>
      <c r="C117" s="24">
        <f t="shared" si="4"/>
        <v>0</v>
      </c>
      <c r="D117" s="24">
        <f>D86*D5</f>
        <v>0</v>
      </c>
      <c r="E117" s="24">
        <f>E86*E5</f>
        <v>0</v>
      </c>
      <c r="F117" s="24">
        <f>F86*F5</f>
        <v>0</v>
      </c>
      <c r="G117" s="24">
        <f>G86*G5</f>
        <v>0</v>
      </c>
      <c r="H117" s="24">
        <f>H86*H5</f>
        <v>0</v>
      </c>
      <c r="I117" s="24">
        <f>I86*I5</f>
        <v>0</v>
      </c>
      <c r="J117" s="24">
        <f>J86*J5</f>
        <v>0</v>
      </c>
      <c r="K117" s="24">
        <f>K86*K5</f>
        <v>0</v>
      </c>
      <c r="L117" s="24">
        <f>L86*L5</f>
        <v>0</v>
      </c>
      <c r="M117" s="24">
        <f>M86*M5</f>
        <v>0</v>
      </c>
      <c r="N117" s="24">
        <f>N86*N5</f>
        <v>0</v>
      </c>
      <c r="O117" s="24">
        <f>O86*O5</f>
        <v>0</v>
      </c>
      <c r="P117" s="24">
        <f>P86*P5</f>
        <v>0</v>
      </c>
      <c r="Q117" s="24">
        <f>Q86*Q5</f>
        <v>0</v>
      </c>
      <c r="R117" s="24">
        <f>R86*R5</f>
        <v>0</v>
      </c>
      <c r="S117" s="24">
        <f>S86*S5</f>
        <v>0</v>
      </c>
      <c r="T117" s="24">
        <f>T86*T5</f>
        <v>0</v>
      </c>
      <c r="U117" s="24">
        <f>U86*U5</f>
        <v>0</v>
      </c>
      <c r="V117" s="24">
        <f>V86*V5</f>
        <v>0</v>
      </c>
      <c r="W117" s="24">
        <f>W86*W5</f>
        <v>0</v>
      </c>
      <c r="X117" s="24">
        <f>X86*X5</f>
        <v>0</v>
      </c>
      <c r="Y117" s="24">
        <f>Y86*Y5</f>
        <v>0</v>
      </c>
      <c r="Z117" s="24">
        <f>Z86*Z5</f>
        <v>0</v>
      </c>
      <c r="AA117" s="24">
        <f>AA86*AA5</f>
        <v>0</v>
      </c>
      <c r="AB117" s="24">
        <f>AB86*AB5</f>
        <v>0</v>
      </c>
    </row>
    <row r="118" spans="2:28" x14ac:dyDescent="0.3">
      <c r="B118" s="15" t="s">
        <v>88</v>
      </c>
      <c r="C118" s="24">
        <f t="shared" si="4"/>
        <v>0</v>
      </c>
      <c r="D118" s="24">
        <f>D87*D5</f>
        <v>0</v>
      </c>
      <c r="E118" s="24">
        <f>E87*E5</f>
        <v>0</v>
      </c>
      <c r="F118" s="24">
        <f>F87*F5</f>
        <v>0</v>
      </c>
      <c r="G118" s="24">
        <f>G87*G5</f>
        <v>0</v>
      </c>
      <c r="H118" s="24">
        <f>H87*H5</f>
        <v>0</v>
      </c>
      <c r="I118" s="24">
        <f>I87*I5</f>
        <v>0</v>
      </c>
      <c r="J118" s="24">
        <f>J87*J5</f>
        <v>0</v>
      </c>
      <c r="K118" s="24">
        <f>K87*K5</f>
        <v>0</v>
      </c>
      <c r="L118" s="24">
        <f>L87*L5</f>
        <v>0</v>
      </c>
      <c r="M118" s="24">
        <f>M87*M5</f>
        <v>0</v>
      </c>
      <c r="N118" s="24">
        <f>N87*N5</f>
        <v>0</v>
      </c>
      <c r="O118" s="24">
        <f>O87*O5</f>
        <v>0</v>
      </c>
      <c r="P118" s="24">
        <f>P87*P5</f>
        <v>0</v>
      </c>
      <c r="Q118" s="24">
        <f>Q87*Q5</f>
        <v>0</v>
      </c>
      <c r="R118" s="24">
        <f>R87*R5</f>
        <v>0</v>
      </c>
      <c r="S118" s="24">
        <f>S87*S5</f>
        <v>0</v>
      </c>
      <c r="T118" s="24">
        <f>T87*T5</f>
        <v>0</v>
      </c>
      <c r="U118" s="24">
        <f>U87*U5</f>
        <v>0</v>
      </c>
      <c r="V118" s="24">
        <f>V87*V5</f>
        <v>0</v>
      </c>
      <c r="W118" s="24">
        <f>W87*W5</f>
        <v>0</v>
      </c>
      <c r="X118" s="24">
        <f>X87*X5</f>
        <v>0</v>
      </c>
      <c r="Y118" s="24">
        <f>Y87*Y5</f>
        <v>0</v>
      </c>
      <c r="Z118" s="24">
        <f>Z87*Z5</f>
        <v>0</v>
      </c>
      <c r="AA118" s="24">
        <f>AA87*AA5</f>
        <v>0</v>
      </c>
      <c r="AB118" s="24">
        <f>AB87*AB5</f>
        <v>0</v>
      </c>
    </row>
    <row r="119" spans="2:28" x14ac:dyDescent="0.3">
      <c r="B119" s="15" t="s">
        <v>89</v>
      </c>
      <c r="C119" s="24">
        <f t="shared" si="4"/>
        <v>0</v>
      </c>
      <c r="D119" s="24">
        <f>D88*D5</f>
        <v>0</v>
      </c>
      <c r="E119" s="24">
        <f>E88*E5</f>
        <v>0</v>
      </c>
      <c r="F119" s="24">
        <f>F88*F5</f>
        <v>0</v>
      </c>
      <c r="G119" s="24">
        <f>G88*G5</f>
        <v>0</v>
      </c>
      <c r="H119" s="24">
        <f>H88*H5</f>
        <v>0</v>
      </c>
      <c r="I119" s="24">
        <f>I88*I5</f>
        <v>0</v>
      </c>
      <c r="J119" s="24">
        <f>J88*J5</f>
        <v>0</v>
      </c>
      <c r="K119" s="24">
        <f>K88*K5</f>
        <v>0</v>
      </c>
      <c r="L119" s="24">
        <f>L88*L5</f>
        <v>0</v>
      </c>
      <c r="M119" s="24">
        <f>M88*M5</f>
        <v>0</v>
      </c>
      <c r="N119" s="24">
        <f>N88*N5</f>
        <v>0</v>
      </c>
      <c r="O119" s="24">
        <f>O88*O5</f>
        <v>0</v>
      </c>
      <c r="P119" s="24">
        <f>P88*P5</f>
        <v>0</v>
      </c>
      <c r="Q119" s="24">
        <f>Q88*Q5</f>
        <v>0</v>
      </c>
      <c r="R119" s="24">
        <f>R88*R5</f>
        <v>0</v>
      </c>
      <c r="S119" s="24">
        <f>S88*S5</f>
        <v>0</v>
      </c>
      <c r="T119" s="24">
        <f>T88*T5</f>
        <v>0</v>
      </c>
      <c r="U119" s="24">
        <f>U88*U5</f>
        <v>0</v>
      </c>
      <c r="V119" s="24">
        <f>V88*V5</f>
        <v>0</v>
      </c>
      <c r="W119" s="24">
        <f>W88*W5</f>
        <v>0</v>
      </c>
      <c r="X119" s="24">
        <f>X88*X5</f>
        <v>0</v>
      </c>
      <c r="Y119" s="24">
        <f>Y88*Y5</f>
        <v>0</v>
      </c>
      <c r="Z119" s="24">
        <f>Z88*Z5</f>
        <v>0</v>
      </c>
      <c r="AA119" s="24">
        <f>AA88*AA5</f>
        <v>0</v>
      </c>
      <c r="AB119" s="24">
        <f>AB88*AB5</f>
        <v>0</v>
      </c>
    </row>
    <row r="120" spans="2:28" x14ac:dyDescent="0.3">
      <c r="B120" s="15" t="s">
        <v>90</v>
      </c>
      <c r="C120" s="24">
        <f t="shared" si="4"/>
        <v>0</v>
      </c>
      <c r="D120" s="24">
        <f>D89*D5</f>
        <v>0</v>
      </c>
      <c r="E120" s="24">
        <f>E89*E5</f>
        <v>0</v>
      </c>
      <c r="F120" s="24">
        <f>F89*F5</f>
        <v>0</v>
      </c>
      <c r="G120" s="24">
        <f>G89*G5</f>
        <v>0</v>
      </c>
      <c r="H120" s="24">
        <f>H89*H5</f>
        <v>0</v>
      </c>
      <c r="I120" s="24">
        <f>I89*I5</f>
        <v>0</v>
      </c>
      <c r="J120" s="24">
        <f>J89*J5</f>
        <v>0</v>
      </c>
      <c r="K120" s="24">
        <f>K89*K5</f>
        <v>0</v>
      </c>
      <c r="L120" s="24">
        <f>L89*L5</f>
        <v>0</v>
      </c>
      <c r="M120" s="24">
        <f>M89*M5</f>
        <v>0</v>
      </c>
      <c r="N120" s="24">
        <f>N89*N5</f>
        <v>0</v>
      </c>
      <c r="O120" s="24">
        <f>O89*O5</f>
        <v>0</v>
      </c>
      <c r="P120" s="24">
        <f>P89*P5</f>
        <v>0</v>
      </c>
      <c r="Q120" s="24">
        <f>Q89*Q5</f>
        <v>0</v>
      </c>
      <c r="R120" s="24">
        <f>R89*R5</f>
        <v>0</v>
      </c>
      <c r="S120" s="24">
        <f>S89*S5</f>
        <v>0</v>
      </c>
      <c r="T120" s="24">
        <f>T89*T5</f>
        <v>0</v>
      </c>
      <c r="U120" s="24">
        <f>U89*U5</f>
        <v>0</v>
      </c>
      <c r="V120" s="24">
        <f>V89*V5</f>
        <v>0</v>
      </c>
      <c r="W120" s="24">
        <f>W89*W5</f>
        <v>0</v>
      </c>
      <c r="X120" s="24">
        <f>X89*X5</f>
        <v>0</v>
      </c>
      <c r="Y120" s="24">
        <f>Y89*Y5</f>
        <v>0</v>
      </c>
      <c r="Z120" s="24">
        <f>Z89*Z5</f>
        <v>0</v>
      </c>
      <c r="AA120" s="24">
        <f>AA89*AA5</f>
        <v>0</v>
      </c>
      <c r="AB120" s="24">
        <f>AB89*AB5</f>
        <v>0</v>
      </c>
    </row>
    <row r="121" spans="2:28" x14ac:dyDescent="0.3">
      <c r="B121" s="15" t="s">
        <v>91</v>
      </c>
      <c r="C121" s="24">
        <f t="shared" si="4"/>
        <v>0</v>
      </c>
      <c r="D121" s="24">
        <f>D90*D5</f>
        <v>0</v>
      </c>
      <c r="E121" s="24">
        <f>E90*E5</f>
        <v>0</v>
      </c>
      <c r="F121" s="24">
        <f>F90*F5</f>
        <v>0</v>
      </c>
      <c r="G121" s="24">
        <f>G90*G5</f>
        <v>0</v>
      </c>
      <c r="H121" s="24">
        <f>H90*H5</f>
        <v>0</v>
      </c>
      <c r="I121" s="24">
        <f>I90*I5</f>
        <v>0</v>
      </c>
      <c r="J121" s="24">
        <f>J90*J5</f>
        <v>0</v>
      </c>
      <c r="K121" s="24">
        <f>K90*K5</f>
        <v>0</v>
      </c>
      <c r="L121" s="24">
        <f>L90*L5</f>
        <v>0</v>
      </c>
      <c r="M121" s="24">
        <f>M90*M5</f>
        <v>0</v>
      </c>
      <c r="N121" s="24">
        <f>N90*N5</f>
        <v>0</v>
      </c>
      <c r="O121" s="24">
        <f>O90*O5</f>
        <v>0</v>
      </c>
      <c r="P121" s="24">
        <f>P90*P5</f>
        <v>0</v>
      </c>
      <c r="Q121" s="24">
        <f>Q90*Q5</f>
        <v>0</v>
      </c>
      <c r="R121" s="24">
        <f>R90*R5</f>
        <v>0</v>
      </c>
      <c r="S121" s="24">
        <f>S90*S5</f>
        <v>0</v>
      </c>
      <c r="T121" s="24">
        <f>T90*T5</f>
        <v>0</v>
      </c>
      <c r="U121" s="24">
        <f>U90*U5</f>
        <v>0</v>
      </c>
      <c r="V121" s="24">
        <f>V90*V5</f>
        <v>0</v>
      </c>
      <c r="W121" s="24">
        <f>W90*W5</f>
        <v>0</v>
      </c>
      <c r="X121" s="24">
        <f>X90*X5</f>
        <v>0</v>
      </c>
      <c r="Y121" s="24">
        <f>Y90*Y5</f>
        <v>0</v>
      </c>
      <c r="Z121" s="24">
        <f>Z90*Z5</f>
        <v>0</v>
      </c>
      <c r="AA121" s="24">
        <f>AA90*AA5</f>
        <v>0</v>
      </c>
      <c r="AB121" s="24">
        <f>AB90*AB5</f>
        <v>0</v>
      </c>
    </row>
    <row r="122" spans="2:28" x14ac:dyDescent="0.3">
      <c r="B122" s="15" t="s">
        <v>92</v>
      </c>
      <c r="C122" s="24">
        <f t="shared" si="4"/>
        <v>0</v>
      </c>
      <c r="D122" s="24">
        <f>D91*D5</f>
        <v>0</v>
      </c>
      <c r="E122" s="24">
        <f>E91*E5</f>
        <v>0</v>
      </c>
      <c r="F122" s="24">
        <f>F91*F5</f>
        <v>0</v>
      </c>
      <c r="G122" s="24">
        <f>G91*G5</f>
        <v>0</v>
      </c>
      <c r="H122" s="24">
        <f>H91*H5</f>
        <v>0</v>
      </c>
      <c r="I122" s="24">
        <f>I91*I5</f>
        <v>0</v>
      </c>
      <c r="J122" s="24">
        <f>J91*J5</f>
        <v>0</v>
      </c>
      <c r="K122" s="24">
        <f>K91*K5</f>
        <v>0</v>
      </c>
      <c r="L122" s="24">
        <f>L91*L5</f>
        <v>0</v>
      </c>
      <c r="M122" s="24">
        <f>M91*M5</f>
        <v>0</v>
      </c>
      <c r="N122" s="24">
        <f>N91*N5</f>
        <v>0</v>
      </c>
      <c r="O122" s="24">
        <f>O91*O5</f>
        <v>0</v>
      </c>
      <c r="P122" s="24">
        <f>P91*P5</f>
        <v>0</v>
      </c>
      <c r="Q122" s="24">
        <f>Q91*Q5</f>
        <v>0</v>
      </c>
      <c r="R122" s="24">
        <f>R91*R5</f>
        <v>0</v>
      </c>
      <c r="S122" s="24">
        <f>S91*S5</f>
        <v>0</v>
      </c>
      <c r="T122" s="24">
        <f>T91*T5</f>
        <v>0</v>
      </c>
      <c r="U122" s="24">
        <f>U91*U5</f>
        <v>0</v>
      </c>
      <c r="V122" s="24">
        <f>V91*V5</f>
        <v>0</v>
      </c>
      <c r="W122" s="24">
        <f>W91*W5</f>
        <v>0</v>
      </c>
      <c r="X122" s="24">
        <f>X91*X5</f>
        <v>0</v>
      </c>
      <c r="Y122" s="24">
        <f>Y91*Y5</f>
        <v>0</v>
      </c>
      <c r="Z122" s="24">
        <f>Z91*Z5</f>
        <v>0</v>
      </c>
      <c r="AA122" s="24">
        <f>AA91*AA5</f>
        <v>0</v>
      </c>
      <c r="AB122" s="24">
        <f>AB91*AB5</f>
        <v>0</v>
      </c>
    </row>
    <row r="123" spans="2:28" x14ac:dyDescent="0.3">
      <c r="B123" s="15" t="s">
        <v>93</v>
      </c>
      <c r="C123" s="24">
        <f t="shared" si="4"/>
        <v>0</v>
      </c>
      <c r="D123" s="24">
        <f>D92*D5</f>
        <v>0</v>
      </c>
      <c r="E123" s="24">
        <f>E92*E5</f>
        <v>0</v>
      </c>
      <c r="F123" s="24">
        <f>F92*F5</f>
        <v>0</v>
      </c>
      <c r="G123" s="24">
        <f>G92*G5</f>
        <v>0</v>
      </c>
      <c r="H123" s="24">
        <f>H92*H5</f>
        <v>0</v>
      </c>
      <c r="I123" s="24">
        <f>I92*I5</f>
        <v>0</v>
      </c>
      <c r="J123" s="24">
        <f>J92*J5</f>
        <v>0</v>
      </c>
      <c r="K123" s="24">
        <f>K92*K5</f>
        <v>0</v>
      </c>
      <c r="L123" s="24">
        <f>L92*L5</f>
        <v>0</v>
      </c>
      <c r="M123" s="24">
        <f>M92*M5</f>
        <v>0</v>
      </c>
      <c r="N123" s="24">
        <f>N92*N5</f>
        <v>0</v>
      </c>
      <c r="O123" s="24">
        <f>O92*O5</f>
        <v>0</v>
      </c>
      <c r="P123" s="24">
        <f>P92*P5</f>
        <v>0</v>
      </c>
      <c r="Q123" s="24">
        <f>Q92*Q5</f>
        <v>0</v>
      </c>
      <c r="R123" s="24">
        <f>R92*R5</f>
        <v>0</v>
      </c>
      <c r="S123" s="24">
        <f>S92*S5</f>
        <v>0</v>
      </c>
      <c r="T123" s="24">
        <f>T92*T5</f>
        <v>0</v>
      </c>
      <c r="U123" s="24">
        <f>U92*U5</f>
        <v>0</v>
      </c>
      <c r="V123" s="24">
        <f>V92*V5</f>
        <v>0</v>
      </c>
      <c r="W123" s="24">
        <f>W92*W5</f>
        <v>0</v>
      </c>
      <c r="X123" s="24">
        <f>X92*X5</f>
        <v>0</v>
      </c>
      <c r="Y123" s="24">
        <f>Y92*Y5</f>
        <v>0</v>
      </c>
      <c r="Z123" s="24">
        <f>Z92*Z5</f>
        <v>0</v>
      </c>
      <c r="AA123" s="24">
        <f>AA92*AA5</f>
        <v>0</v>
      </c>
      <c r="AB123" s="24">
        <f>AB92*AB5</f>
        <v>0</v>
      </c>
    </row>
    <row r="124" spans="2:28" x14ac:dyDescent="0.3">
      <c r="B124" s="15" t="s">
        <v>94</v>
      </c>
      <c r="C124" s="24">
        <f t="shared" si="4"/>
        <v>0</v>
      </c>
      <c r="D124" s="24">
        <f>D93*D5</f>
        <v>0</v>
      </c>
      <c r="E124" s="24">
        <f>E93*E5</f>
        <v>0</v>
      </c>
      <c r="F124" s="24">
        <f>F93*F5</f>
        <v>0</v>
      </c>
      <c r="G124" s="24">
        <f>G93*G5</f>
        <v>0</v>
      </c>
      <c r="H124" s="24">
        <f>H93*H5</f>
        <v>0</v>
      </c>
      <c r="I124" s="24">
        <f>I93*I5</f>
        <v>0</v>
      </c>
      <c r="J124" s="24">
        <f>J93*J5</f>
        <v>0</v>
      </c>
      <c r="K124" s="24">
        <f>K93*K5</f>
        <v>0</v>
      </c>
      <c r="L124" s="24">
        <f>L93*L5</f>
        <v>0</v>
      </c>
      <c r="M124" s="24">
        <f>M93*M5</f>
        <v>0</v>
      </c>
      <c r="N124" s="24">
        <f>N93*N5</f>
        <v>0</v>
      </c>
      <c r="O124" s="24">
        <f>O93*O5</f>
        <v>0</v>
      </c>
      <c r="P124" s="24">
        <f>P93*P5</f>
        <v>0</v>
      </c>
      <c r="Q124" s="24">
        <f>Q93*Q5</f>
        <v>0</v>
      </c>
      <c r="R124" s="24">
        <f>R93*R5</f>
        <v>0</v>
      </c>
      <c r="S124" s="24">
        <f>S93*S5</f>
        <v>0</v>
      </c>
      <c r="T124" s="24">
        <f>T93*T5</f>
        <v>0</v>
      </c>
      <c r="U124" s="24">
        <f>U93*U5</f>
        <v>0</v>
      </c>
      <c r="V124" s="24">
        <f>V93*V5</f>
        <v>0</v>
      </c>
      <c r="W124" s="24">
        <f>W93*W5</f>
        <v>0</v>
      </c>
      <c r="X124" s="24">
        <f>X93*X5</f>
        <v>0</v>
      </c>
      <c r="Y124" s="24">
        <f>Y93*Y5</f>
        <v>0</v>
      </c>
      <c r="Z124" s="24">
        <f>Z93*Z5</f>
        <v>0</v>
      </c>
      <c r="AA124" s="24">
        <f>AA93*AA5</f>
        <v>0</v>
      </c>
      <c r="AB124" s="24">
        <f>AB93*AB5</f>
        <v>0</v>
      </c>
    </row>
    <row r="125" spans="2:28" x14ac:dyDescent="0.3">
      <c r="B125" s="9" t="s">
        <v>16</v>
      </c>
      <c r="C125" s="23">
        <f t="shared" si="4"/>
        <v>2.5236393495370369E-2</v>
      </c>
      <c r="D125" s="23">
        <f>D94*D5</f>
        <v>1.3786619212962961E-4</v>
      </c>
      <c r="E125" s="23">
        <f>E94*E5</f>
        <v>9.9657592592592603E-5</v>
      </c>
      <c r="F125" s="23">
        <f>F94*F5</f>
        <v>3.3843564583333329E-3</v>
      </c>
      <c r="G125" s="23">
        <f>G94*G5</f>
        <v>1.2950820717592593E-3</v>
      </c>
      <c r="H125" s="23">
        <f>H94*H5</f>
        <v>9.3056144675925925E-4</v>
      </c>
      <c r="I125" s="23">
        <f>I94*I5</f>
        <v>1.3609193981481483E-3</v>
      </c>
      <c r="J125" s="23">
        <f>J94*J5</f>
        <v>9.2979944444444439E-4</v>
      </c>
      <c r="K125" s="23">
        <f>K94*K5</f>
        <v>9.5894986111111108E-4</v>
      </c>
      <c r="L125" s="23">
        <f>L94*L5</f>
        <v>0</v>
      </c>
      <c r="M125" s="23">
        <f>M94*M5</f>
        <v>8.9522854166666668E-4</v>
      </c>
      <c r="N125" s="23">
        <f>N94*N5</f>
        <v>8.9522854166666668E-4</v>
      </c>
      <c r="O125" s="23">
        <f>O94*O5</f>
        <v>3.7793833333333335E-4</v>
      </c>
      <c r="P125" s="23">
        <f>P94*P5</f>
        <v>1.4712084259259259E-3</v>
      </c>
      <c r="Q125" s="23">
        <f>Q94*Q5</f>
        <v>3.7104120370370371E-4</v>
      </c>
      <c r="R125" s="23">
        <f>R94*R5</f>
        <v>7.2758324074074067E-4</v>
      </c>
      <c r="S125" s="23">
        <f>S94*S5</f>
        <v>1.9369829861111111E-4</v>
      </c>
      <c r="T125" s="23">
        <f>T94*T5</f>
        <v>1.0891127314814814E-3</v>
      </c>
      <c r="U125" s="23">
        <f>U94*U5</f>
        <v>2.2042625000000002E-4</v>
      </c>
      <c r="V125" s="23">
        <f>V94*V5</f>
        <v>1.599708402777778E-3</v>
      </c>
      <c r="W125" s="23">
        <f>W94*W5</f>
        <v>1.5879165972222224E-3</v>
      </c>
      <c r="X125" s="23">
        <f>X94*X5</f>
        <v>3.244322546296296E-3</v>
      </c>
      <c r="Y125" s="23">
        <f>Y94*Y5</f>
        <v>8.6071314814814819E-4</v>
      </c>
      <c r="Z125" s="23">
        <f>Z94*Z5</f>
        <v>8.108800925925926E-4</v>
      </c>
      <c r="AA125" s="23">
        <f>AA94*AA5</f>
        <v>9.4627370370370368E-4</v>
      </c>
      <c r="AB125" s="23">
        <f>AB94*AB5</f>
        <v>8.4792097222222227E-4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N46"/>
  <sheetViews>
    <sheetView workbookViewId="0"/>
  </sheetViews>
  <sheetFormatPr defaultColWidth="11.5546875" defaultRowHeight="14.4" x14ac:dyDescent="0.3"/>
  <cols>
    <col min="3" max="3" width="34.77734375" customWidth="1"/>
    <col min="6" max="6" width="34.77734375" customWidth="1"/>
  </cols>
  <sheetData>
    <row r="1" spans="2:40" x14ac:dyDescent="0.3">
      <c r="U1" s="56" t="s">
        <v>109</v>
      </c>
      <c r="V1" s="56"/>
      <c r="W1" s="56"/>
      <c r="X1" s="56"/>
      <c r="Z1" s="56" t="s">
        <v>110</v>
      </c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</row>
    <row r="2" spans="2:40" x14ac:dyDescent="0.3">
      <c r="B2" s="45" t="s">
        <v>104</v>
      </c>
      <c r="C2" s="45" t="s">
        <v>105</v>
      </c>
      <c r="D2" s="45" t="s">
        <v>106</v>
      </c>
      <c r="E2" s="45" t="s">
        <v>107</v>
      </c>
      <c r="F2" s="45" t="s">
        <v>108</v>
      </c>
      <c r="G2" s="14" t="s">
        <v>4</v>
      </c>
      <c r="H2" s="14" t="s">
        <v>95</v>
      </c>
      <c r="I2" s="14" t="s">
        <v>96</v>
      </c>
      <c r="J2" s="14" t="s">
        <v>24</v>
      </c>
      <c r="K2" s="14" t="s">
        <v>25</v>
      </c>
      <c r="L2" s="14" t="s">
        <v>26</v>
      </c>
      <c r="M2" s="14" t="s">
        <v>18</v>
      </c>
      <c r="N2" s="14" t="s">
        <v>20</v>
      </c>
      <c r="O2" s="14" t="s">
        <v>22</v>
      </c>
      <c r="P2" s="14" t="s">
        <v>16</v>
      </c>
      <c r="Q2" s="14" t="s">
        <v>27</v>
      </c>
      <c r="R2" s="14" t="s">
        <v>28</v>
      </c>
      <c r="S2" s="14" t="s">
        <v>29</v>
      </c>
      <c r="U2" s="14" t="s">
        <v>96</v>
      </c>
      <c r="V2" s="14" t="s">
        <v>100</v>
      </c>
      <c r="W2" s="14" t="s">
        <v>102</v>
      </c>
      <c r="X2" s="14" t="s">
        <v>103</v>
      </c>
      <c r="Z2" s="14" t="s">
        <v>104</v>
      </c>
      <c r="AA2" s="14" t="s">
        <v>106</v>
      </c>
      <c r="AB2" s="14" t="s">
        <v>100</v>
      </c>
      <c r="AC2" s="14" t="s">
        <v>101</v>
      </c>
      <c r="AD2" s="14" t="s">
        <v>24</v>
      </c>
      <c r="AE2" s="14" t="s">
        <v>25</v>
      </c>
      <c r="AF2" s="14" t="s">
        <v>26</v>
      </c>
      <c r="AG2" s="14" t="s">
        <v>102</v>
      </c>
      <c r="AH2" s="14" t="s">
        <v>101</v>
      </c>
      <c r="AI2" s="14" t="s">
        <v>16</v>
      </c>
      <c r="AJ2" s="14" t="s">
        <v>18</v>
      </c>
      <c r="AK2" s="14" t="s">
        <v>20</v>
      </c>
      <c r="AL2" s="14" t="s">
        <v>103</v>
      </c>
      <c r="AM2" s="14" t="s">
        <v>101</v>
      </c>
      <c r="AN2" s="14" t="s">
        <v>22</v>
      </c>
    </row>
    <row r="4" spans="2:40" ht="56.1" customHeight="1" thickBot="1" x14ac:dyDescent="0.35">
      <c r="B4" s="47">
        <v>1</v>
      </c>
      <c r="C4" s="47">
        <v>38034</v>
      </c>
      <c r="D4" s="47">
        <v>1</v>
      </c>
      <c r="E4" s="47"/>
      <c r="F4" s="47"/>
      <c r="G4" s="37"/>
      <c r="H4" s="36">
        <f>SUM(H5:H6)</f>
        <v>1</v>
      </c>
      <c r="I4" s="36">
        <f>SUM(I5:I6)</f>
        <v>1</v>
      </c>
      <c r="J4" s="39">
        <f>IFERROR(AD4/AA4,0)</f>
        <v>0.32400000000000001</v>
      </c>
      <c r="K4" s="39">
        <f>IFERROR(AE4/AA4,0)</f>
        <v>0.32400000000000001</v>
      </c>
      <c r="L4" s="39">
        <f>IFERROR(AF4/AA4,0)</f>
        <v>0.18100000000000002</v>
      </c>
      <c r="M4" s="39">
        <f>IFERROR(AJ4/AA4,0)</f>
        <v>0</v>
      </c>
      <c r="N4" s="39">
        <f>IFERROR(AK4/AA4,0)</f>
        <v>0</v>
      </c>
      <c r="O4" s="39">
        <f>IFERROR(AN4/AA4,0)</f>
        <v>0</v>
      </c>
      <c r="P4" s="38">
        <f>IFERROR(AI4/AA4,0)</f>
        <v>3.9142673611111114E-4</v>
      </c>
      <c r="Q4" s="39">
        <f>J4+M4+N4+O4</f>
        <v>0.32400000000000001</v>
      </c>
      <c r="R4" s="39">
        <f>K4+M4+N4+O4</f>
        <v>0.32400000000000001</v>
      </c>
      <c r="S4" s="39">
        <f>L4+M4+N4+O4</f>
        <v>0.18100000000000002</v>
      </c>
      <c r="U4" s="49">
        <f>SUM(U5:U6)</f>
        <v>1</v>
      </c>
      <c r="V4" s="40">
        <f>AC4</f>
        <v>0.23106099999999999</v>
      </c>
      <c r="W4" s="41">
        <f>AH4</f>
        <v>1.3786619212962961E-4</v>
      </c>
      <c r="X4" s="40">
        <f>AM4</f>
        <v>0</v>
      </c>
      <c r="Z4" s="36">
        <v>1</v>
      </c>
      <c r="AA4" s="51">
        <f>IFERROR(INDEX(Nestings_Cost!$D$5:$J$5,Z4),0)</f>
        <v>1</v>
      </c>
      <c r="AB4" s="39">
        <v>0.23106099999999999</v>
      </c>
      <c r="AC4" s="39">
        <f>AB4*AA4</f>
        <v>0.23106099999999999</v>
      </c>
      <c r="AD4" s="40">
        <f>IFERROR(INDEX(Nestings_Cost!$D$55:$J$55,Z4),0)</f>
        <v>0.32400000000000001</v>
      </c>
      <c r="AE4" s="40">
        <f>IFERROR(INDEX(Nestings_Cost!$D$56:$J$56,Z4),0)</f>
        <v>0.32400000000000001</v>
      </c>
      <c r="AF4" s="40">
        <f>IFERROR(INDEX(Nestings_Cost!$D$57:$J$57,Z4),0)</f>
        <v>0.18100000000000002</v>
      </c>
      <c r="AG4" s="38">
        <v>1.3786619212962961E-4</v>
      </c>
      <c r="AH4" s="38">
        <f>AG4*AA4</f>
        <v>1.3786619212962961E-4</v>
      </c>
      <c r="AI4" s="41">
        <f>IFERROR(INDEX(Nestings_Cost!$D$20:$J$20,Z4),0)</f>
        <v>3.9142673611111114E-4</v>
      </c>
      <c r="AJ4" s="40">
        <f>IFERROR(INDEX(Nestings_Cost!$D$58:$J$58,Z4),0)</f>
        <v>0</v>
      </c>
      <c r="AK4" s="40">
        <f>IFERROR(INDEX(Nestings_Cost!$D$59:$J$59,Z4),0)</f>
        <v>0</v>
      </c>
      <c r="AL4" s="39">
        <v>0</v>
      </c>
      <c r="AM4" s="39">
        <f>AL4*AA4</f>
        <v>0</v>
      </c>
      <c r="AN4" s="40">
        <f>IFERROR(INDEX(Nestings_Cost!$D$60:$J$60,Z4),0)</f>
        <v>0</v>
      </c>
    </row>
    <row r="5" spans="2:40" ht="15" thickTop="1" x14ac:dyDescent="0.3"/>
    <row r="6" spans="2:40" ht="56.1" customHeight="1" thickBot="1" x14ac:dyDescent="0.35">
      <c r="B6" s="48"/>
      <c r="C6" s="48"/>
      <c r="D6" s="48"/>
      <c r="E6" s="48">
        <v>1</v>
      </c>
      <c r="F6" s="48">
        <v>10413</v>
      </c>
      <c r="G6" s="19"/>
      <c r="H6" s="18">
        <v>1</v>
      </c>
      <c r="I6" s="18">
        <f>IFERROR(U6/AA6,0)</f>
        <v>1</v>
      </c>
      <c r="J6" s="32">
        <f>IFERROR((V6*AD6)/AC6,0)</f>
        <v>0.32400000000000001</v>
      </c>
      <c r="K6" s="32">
        <f>IFERROR((V6*AE6)/AC6,0)</f>
        <v>0.32400000000000001</v>
      </c>
      <c r="L6" s="32">
        <f>IFERROR((V6*AF6)/AC6,0)</f>
        <v>0.18100000000000002</v>
      </c>
      <c r="M6" s="32">
        <f>IFERROR((W6*AJ6)/AH6,0)</f>
        <v>0</v>
      </c>
      <c r="N6" s="32">
        <f>IFERROR((W6*AK6)/AH6,0)</f>
        <v>0</v>
      </c>
      <c r="O6" s="32">
        <f>IFERROR((X6*AN6)/AM6,0)</f>
        <v>0</v>
      </c>
      <c r="P6" s="26">
        <f>IFERROR((W6*AI6)/AH6,0)</f>
        <v>3.9142673611111114E-4</v>
      </c>
      <c r="Q6" s="27">
        <f>J6+M6+N6+O6</f>
        <v>0.32400000000000001</v>
      </c>
      <c r="R6" s="27">
        <f>K6+M6+N6+O6</f>
        <v>0.32400000000000001</v>
      </c>
      <c r="S6" s="27">
        <f>L6+M6+N6+O6</f>
        <v>0.18100000000000002</v>
      </c>
      <c r="U6" s="28">
        <v>1</v>
      </c>
      <c r="V6" s="34">
        <f>INDEX(Parts_Cost!$J$5:'Parts_Cost'!$J$30,E6)</f>
        <v>0.23106099999999999</v>
      </c>
      <c r="W6" s="35">
        <f>INDEX(Parts_Cost!$O$5:'Parts_Cost'!$O$30,E6)</f>
        <v>1.3786619212962961E-4</v>
      </c>
      <c r="X6" s="34">
        <f>INDEX(Parts_Cost!$T$5:'Parts_Cost'!$T$30,E6)</f>
        <v>0</v>
      </c>
      <c r="Z6" s="28">
        <v>1</v>
      </c>
      <c r="AA6" s="50">
        <f>IFERROR(INDEX(Nestings_Cost!$D$5:$J$5,Z6),0)</f>
        <v>1</v>
      </c>
      <c r="AB6" s="29">
        <v>0.23106099999999999</v>
      </c>
      <c r="AC6" s="32">
        <f>AB6*AA6</f>
        <v>0.23106099999999999</v>
      </c>
      <c r="AD6" s="34">
        <f>IFERROR(INDEX(Nestings_Cost!$D$55:$J$55,Z6),0)</f>
        <v>0.32400000000000001</v>
      </c>
      <c r="AE6" s="34">
        <f>IFERROR(INDEX(Nestings_Cost!$D$56:$J$56,Z6),0)</f>
        <v>0.32400000000000001</v>
      </c>
      <c r="AF6" s="34">
        <f>IFERROR(INDEX(Nestings_Cost!$D$57:$J$57,Z6),0)</f>
        <v>0.18100000000000002</v>
      </c>
      <c r="AG6" s="30">
        <v>1.3786619212962961E-4</v>
      </c>
      <c r="AH6" s="33">
        <f>AG6*AA6</f>
        <v>1.3786619212962961E-4</v>
      </c>
      <c r="AI6" s="35">
        <f>IFERROR(INDEX(Nestings_Cost!$D$20:$J$20,Z6),0)</f>
        <v>3.9142673611111114E-4</v>
      </c>
      <c r="AJ6" s="34">
        <f>IFERROR(INDEX(Nestings_Cost!$D$58:$J$58,Z6),0)</f>
        <v>0</v>
      </c>
      <c r="AK6" s="34">
        <f>IFERROR(INDEX(Nestings_Cost!$D$59:$J$59,Z6),0)</f>
        <v>0</v>
      </c>
      <c r="AL6" s="29">
        <v>0</v>
      </c>
      <c r="AM6" s="32">
        <f>AL6*AA6</f>
        <v>0</v>
      </c>
      <c r="AN6" s="34">
        <f>IFERROR(INDEX(Nestings_Cost!$D$60:$J$60,Z6),0)</f>
        <v>0</v>
      </c>
    </row>
    <row r="7" spans="2:40" ht="15" thickTop="1" x14ac:dyDescent="0.3"/>
    <row r="8" spans="2:40" ht="56.1" customHeight="1" thickBot="1" x14ac:dyDescent="0.35">
      <c r="B8" s="47">
        <v>2</v>
      </c>
      <c r="C8" s="47">
        <v>38033</v>
      </c>
      <c r="D8" s="47">
        <v>1</v>
      </c>
      <c r="E8" s="47"/>
      <c r="F8" s="47"/>
      <c r="G8" s="37"/>
      <c r="H8" s="36">
        <f>SUM(H9:H11)</f>
        <v>4</v>
      </c>
      <c r="I8" s="36">
        <f>SUM(I9:I11)</f>
        <v>4</v>
      </c>
      <c r="J8" s="39">
        <f>IFERROR(AD8/AA8,0)</f>
        <v>0.495</v>
      </c>
      <c r="K8" s="39">
        <f>IFERROR(AE8/AA8,0)</f>
        <v>0.495</v>
      </c>
      <c r="L8" s="39">
        <f>IFERROR(AF8/AA8,0)</f>
        <v>0.309</v>
      </c>
      <c r="M8" s="39">
        <f>IFERROR(AJ8/AA8,0)</f>
        <v>0</v>
      </c>
      <c r="N8" s="39">
        <f>IFERROR(AK8/AA8,0)</f>
        <v>0</v>
      </c>
      <c r="O8" s="39">
        <f>IFERROR(AN8/AA8,0)</f>
        <v>0</v>
      </c>
      <c r="P8" s="38">
        <f>IFERROR(AI8/AA8,0)</f>
        <v>1.4766876157407407E-3</v>
      </c>
      <c r="Q8" s="39">
        <f>J8+M8+N8+O8</f>
        <v>0.495</v>
      </c>
      <c r="R8" s="39">
        <f>K8+M8+N8+O8</f>
        <v>0.495</v>
      </c>
      <c r="S8" s="39">
        <f>L8+M8+N8+O8</f>
        <v>0.309</v>
      </c>
      <c r="U8" s="49">
        <f>SUM(U9:U11)</f>
        <v>4</v>
      </c>
      <c r="V8" s="40">
        <f>AC8</f>
        <v>0.43897599999999998</v>
      </c>
      <c r="W8" s="41">
        <f>AH8</f>
        <v>9.9657592592592603E-5</v>
      </c>
      <c r="X8" s="40">
        <f>AM8</f>
        <v>0</v>
      </c>
      <c r="Z8" s="36">
        <v>2</v>
      </c>
      <c r="AA8" s="51">
        <f>IFERROR(INDEX(Nestings_Cost!$D$5:$J$5,Z8),0)</f>
        <v>1</v>
      </c>
      <c r="AB8" s="39">
        <v>0.43897599999999998</v>
      </c>
      <c r="AC8" s="39">
        <f>AB8*AA8</f>
        <v>0.43897599999999998</v>
      </c>
      <c r="AD8" s="40">
        <f>IFERROR(INDEX(Nestings_Cost!$D$55:$J$55,Z8),0)</f>
        <v>0.495</v>
      </c>
      <c r="AE8" s="40">
        <f>IFERROR(INDEX(Nestings_Cost!$D$56:$J$56,Z8),0)</f>
        <v>0.495</v>
      </c>
      <c r="AF8" s="40">
        <f>IFERROR(INDEX(Nestings_Cost!$D$57:$J$57,Z8),0)</f>
        <v>0.309</v>
      </c>
      <c r="AG8" s="38">
        <v>9.9657592592592603E-5</v>
      </c>
      <c r="AH8" s="38">
        <f>AG8*AA8</f>
        <v>9.9657592592592603E-5</v>
      </c>
      <c r="AI8" s="41">
        <f>IFERROR(INDEX(Nestings_Cost!$D$20:$J$20,Z8),0)</f>
        <v>1.4766876157407407E-3</v>
      </c>
      <c r="AJ8" s="40">
        <f>IFERROR(INDEX(Nestings_Cost!$D$58:$J$58,Z8),0)</f>
        <v>0</v>
      </c>
      <c r="AK8" s="40">
        <f>IFERROR(INDEX(Nestings_Cost!$D$59:$J$59,Z8),0)</f>
        <v>0</v>
      </c>
      <c r="AL8" s="39">
        <v>0</v>
      </c>
      <c r="AM8" s="39">
        <f>AL8*AA8</f>
        <v>0</v>
      </c>
      <c r="AN8" s="40">
        <f>IFERROR(INDEX(Nestings_Cost!$D$60:$J$60,Z8),0)</f>
        <v>0</v>
      </c>
    </row>
    <row r="9" spans="2:40" ht="15" thickTop="1" x14ac:dyDescent="0.3"/>
    <row r="10" spans="2:40" ht="56.1" customHeight="1" thickBot="1" x14ac:dyDescent="0.35">
      <c r="B10" s="48"/>
      <c r="C10" s="48"/>
      <c r="D10" s="48"/>
      <c r="E10" s="48">
        <v>2</v>
      </c>
      <c r="F10" s="48">
        <v>39566</v>
      </c>
      <c r="G10" s="19"/>
      <c r="H10" s="18">
        <v>4</v>
      </c>
      <c r="I10" s="18">
        <f>IFERROR(U10/AA10,0)</f>
        <v>4</v>
      </c>
      <c r="J10" s="32">
        <f>IFERROR((V10*AD10)/AC10,0)</f>
        <v>0.12375</v>
      </c>
      <c r="K10" s="32">
        <f>IFERROR((V10*AE10)/AC10,0)</f>
        <v>0.12375</v>
      </c>
      <c r="L10" s="32">
        <f>IFERROR((V10*AF10)/AC10,0)</f>
        <v>7.7249999999999999E-2</v>
      </c>
      <c r="M10" s="32">
        <f>IFERROR((W10*AJ10)/AH10,0)</f>
        <v>0</v>
      </c>
      <c r="N10" s="32">
        <f>IFERROR((W10*AK10)/AH10,0)</f>
        <v>0</v>
      </c>
      <c r="O10" s="32">
        <f>IFERROR((X10*AN10)/AM10,0)</f>
        <v>0</v>
      </c>
      <c r="P10" s="26">
        <f>IFERROR((W10*AI10)/AH10,0)</f>
        <v>3.6917190393518517E-4</v>
      </c>
      <c r="Q10" s="27">
        <f>J10+M10+N10+O10</f>
        <v>0.12375</v>
      </c>
      <c r="R10" s="27">
        <f>K10+M10+N10+O10</f>
        <v>0.12375</v>
      </c>
      <c r="S10" s="27">
        <f>L10+M10+N10+O10</f>
        <v>7.7249999999999999E-2</v>
      </c>
      <c r="U10" s="28">
        <v>4</v>
      </c>
      <c r="V10" s="34">
        <f>INDEX(Parts_Cost!$J$5:'Parts_Cost'!$J$30,E10)</f>
        <v>0.10974399999999999</v>
      </c>
      <c r="W10" s="35">
        <f>INDEX(Parts_Cost!$O$5:'Parts_Cost'!$O$30,E10)</f>
        <v>2.4914398148148151E-5</v>
      </c>
      <c r="X10" s="34">
        <f>INDEX(Parts_Cost!$T$5:'Parts_Cost'!$T$30,E10)</f>
        <v>0</v>
      </c>
      <c r="Z10" s="28">
        <v>2</v>
      </c>
      <c r="AA10" s="50">
        <f>IFERROR(INDEX(Nestings_Cost!$D$5:$J$5,Z10),0)</f>
        <v>1</v>
      </c>
      <c r="AB10" s="29">
        <v>0.43897599999999998</v>
      </c>
      <c r="AC10" s="32">
        <f>AB10*AA10</f>
        <v>0.43897599999999998</v>
      </c>
      <c r="AD10" s="34">
        <f>IFERROR(INDEX(Nestings_Cost!$D$55:$J$55,Z10),0)</f>
        <v>0.495</v>
      </c>
      <c r="AE10" s="34">
        <f>IFERROR(INDEX(Nestings_Cost!$D$56:$J$56,Z10),0)</f>
        <v>0.495</v>
      </c>
      <c r="AF10" s="34">
        <f>IFERROR(INDEX(Nestings_Cost!$D$57:$J$57,Z10),0)</f>
        <v>0.309</v>
      </c>
      <c r="AG10" s="30">
        <v>9.9657592592592603E-5</v>
      </c>
      <c r="AH10" s="33">
        <f>AG10*AA10</f>
        <v>9.9657592592592603E-5</v>
      </c>
      <c r="AI10" s="35">
        <f>IFERROR(INDEX(Nestings_Cost!$D$20:$J$20,Z10),0)</f>
        <v>1.4766876157407407E-3</v>
      </c>
      <c r="AJ10" s="34">
        <f>IFERROR(INDEX(Nestings_Cost!$D$58:$J$58,Z10),0)</f>
        <v>0</v>
      </c>
      <c r="AK10" s="34">
        <f>IFERROR(INDEX(Nestings_Cost!$D$59:$J$59,Z10),0)</f>
        <v>0</v>
      </c>
      <c r="AL10" s="29">
        <v>0</v>
      </c>
      <c r="AM10" s="32">
        <f>AL10*AA10</f>
        <v>0</v>
      </c>
      <c r="AN10" s="34">
        <f>IFERROR(INDEX(Nestings_Cost!$D$60:$J$60,Z10),0)</f>
        <v>0</v>
      </c>
    </row>
    <row r="11" spans="2:40" ht="15" thickTop="1" x14ac:dyDescent="0.3"/>
    <row r="12" spans="2:40" ht="56.1" customHeight="1" thickBot="1" x14ac:dyDescent="0.35">
      <c r="B12" s="47">
        <v>3</v>
      </c>
      <c r="C12" s="47">
        <v>38038</v>
      </c>
      <c r="D12" s="47">
        <v>1</v>
      </c>
      <c r="E12" s="47"/>
      <c r="F12" s="47"/>
      <c r="G12" s="37"/>
      <c r="H12" s="36">
        <f>SUM(H13:H24)</f>
        <v>120</v>
      </c>
      <c r="I12" s="36">
        <f>SUM(I13:I24)</f>
        <v>71</v>
      </c>
      <c r="J12" s="39">
        <f>IFERROR(AD12/AA12,0)</f>
        <v>26.847000000000001</v>
      </c>
      <c r="K12" s="39">
        <f>IFERROR(AE12/AA12,0)</f>
        <v>26.847000000000001</v>
      </c>
      <c r="L12" s="39">
        <f>IFERROR(AF12/AA12,0)</f>
        <v>23.584000000000003</v>
      </c>
      <c r="M12" s="39">
        <f>IFERROR(AJ12/AA12,0)</f>
        <v>0</v>
      </c>
      <c r="N12" s="39">
        <f>IFERROR(AK12/AA12,0)</f>
        <v>0</v>
      </c>
      <c r="O12" s="39">
        <f>IFERROR(AN12/AA12,0)</f>
        <v>0</v>
      </c>
      <c r="P12" s="38">
        <f>IFERROR(AI12/AA12,0)</f>
        <v>1.8106591932870369E-2</v>
      </c>
      <c r="Q12" s="39">
        <f>J12+M12+N12+O12</f>
        <v>26.847000000000001</v>
      </c>
      <c r="R12" s="39">
        <f>K12+M12+N12+O12</f>
        <v>26.847000000000001</v>
      </c>
      <c r="S12" s="39">
        <f>L12+M12+N12+O12</f>
        <v>23.584000000000003</v>
      </c>
      <c r="U12" s="49">
        <f>SUM(U13:U24)</f>
        <v>71</v>
      </c>
      <c r="V12" s="40">
        <f>AC12</f>
        <v>26.119476999999996</v>
      </c>
      <c r="W12" s="41">
        <f>AH12</f>
        <v>8.6344207986111116E-3</v>
      </c>
      <c r="X12" s="40">
        <f>AM12</f>
        <v>0</v>
      </c>
      <c r="Z12" s="36">
        <v>3</v>
      </c>
      <c r="AA12" s="51">
        <f>IFERROR(INDEX(Nestings_Cost!$D$5:$J$5,Z12),0)</f>
        <v>1</v>
      </c>
      <c r="AB12" s="39">
        <v>26.119476999999996</v>
      </c>
      <c r="AC12" s="39">
        <f>AB12*AA12</f>
        <v>26.119476999999996</v>
      </c>
      <c r="AD12" s="40">
        <f>IFERROR(INDEX(Nestings_Cost!$D$55:$J$55,Z12),0)</f>
        <v>26.847000000000001</v>
      </c>
      <c r="AE12" s="40">
        <f>IFERROR(INDEX(Nestings_Cost!$D$56:$J$56,Z12),0)</f>
        <v>26.847000000000001</v>
      </c>
      <c r="AF12" s="40">
        <f>IFERROR(INDEX(Nestings_Cost!$D$57:$J$57,Z12),0)</f>
        <v>23.584000000000003</v>
      </c>
      <c r="AG12" s="38">
        <v>8.6344207986111116E-3</v>
      </c>
      <c r="AH12" s="38">
        <f>AG12*AA12</f>
        <v>8.6344207986111116E-3</v>
      </c>
      <c r="AI12" s="41">
        <f>IFERROR(INDEX(Nestings_Cost!$D$20:$J$20,Z12),0)</f>
        <v>1.8106591932870369E-2</v>
      </c>
      <c r="AJ12" s="40">
        <f>IFERROR(INDEX(Nestings_Cost!$D$58:$J$58,Z12),0)</f>
        <v>0</v>
      </c>
      <c r="AK12" s="40">
        <f>IFERROR(INDEX(Nestings_Cost!$D$59:$J$59,Z12),0)</f>
        <v>0</v>
      </c>
      <c r="AL12" s="39">
        <v>0</v>
      </c>
      <c r="AM12" s="39">
        <f>AL12*AA12</f>
        <v>0</v>
      </c>
      <c r="AN12" s="40">
        <f>IFERROR(INDEX(Nestings_Cost!$D$60:$J$60,Z12),0)</f>
        <v>0</v>
      </c>
    </row>
    <row r="13" spans="2:40" ht="15" thickTop="1" x14ac:dyDescent="0.3"/>
    <row r="14" spans="2:40" ht="56.1" customHeight="1" thickBot="1" x14ac:dyDescent="0.35">
      <c r="B14" s="48"/>
      <c r="C14" s="48"/>
      <c r="D14" s="48"/>
      <c r="E14" s="48">
        <v>3</v>
      </c>
      <c r="F14" s="48">
        <v>10406</v>
      </c>
      <c r="G14" s="19"/>
      <c r="H14" s="18">
        <v>102</v>
      </c>
      <c r="I14" s="18">
        <f>IFERROR(U14/AA14,0)</f>
        <v>53</v>
      </c>
      <c r="J14" s="32">
        <f>IFERROR((V14*AD14)/AC14,0)</f>
        <v>4.6710809523483193E-2</v>
      </c>
      <c r="K14" s="32">
        <f>IFERROR((V14*AE14)/AC14,0)</f>
        <v>4.6710809523483193E-2</v>
      </c>
      <c r="L14" s="32">
        <f>IFERROR((V14*AF14)/AC14,0)</f>
        <v>4.1033550556927319E-2</v>
      </c>
      <c r="M14" s="32">
        <f>IFERROR((W14*AJ14)/AH14,0)</f>
        <v>0</v>
      </c>
      <c r="N14" s="32">
        <f>IFERROR((W14*AK14)/AH14,0)</f>
        <v>0</v>
      </c>
      <c r="O14" s="32">
        <f>IFERROR((X14*AN14)/AM14,0)</f>
        <v>0</v>
      </c>
      <c r="P14" s="26">
        <f>IFERROR((W14*AI14)/AH14,0)</f>
        <v>6.9579200000093546E-5</v>
      </c>
      <c r="Q14" s="27">
        <f>J14+M14+N14+O14</f>
        <v>4.6710809523483193E-2</v>
      </c>
      <c r="R14" s="27">
        <f>K14+M14+N14+O14</f>
        <v>4.6710809523483193E-2</v>
      </c>
      <c r="S14" s="27">
        <f>L14+M14+N14+O14</f>
        <v>4.1033550556927319E-2</v>
      </c>
      <c r="U14" s="28">
        <v>53</v>
      </c>
      <c r="V14" s="34">
        <f>INDEX(Parts_Cost!$J$5:'Parts_Cost'!$J$30,E14)</f>
        <v>4.5444999999999999E-2</v>
      </c>
      <c r="W14" s="35">
        <f>INDEX(Parts_Cost!$O$5:'Parts_Cost'!$O$30,E14)</f>
        <v>3.3179965277777775E-5</v>
      </c>
      <c r="X14" s="34">
        <f>INDEX(Parts_Cost!$T$5:'Parts_Cost'!$T$30,E14)</f>
        <v>0</v>
      </c>
      <c r="Z14" s="28">
        <v>3</v>
      </c>
      <c r="AA14" s="50">
        <f>IFERROR(INDEX(Nestings_Cost!$D$5:$J$5,Z14),0)</f>
        <v>1</v>
      </c>
      <c r="AB14" s="29">
        <v>26.119476999999996</v>
      </c>
      <c r="AC14" s="32">
        <f>AB14*AA14</f>
        <v>26.119476999999996</v>
      </c>
      <c r="AD14" s="34">
        <f>IFERROR(INDEX(Nestings_Cost!$D$55:$J$55,Z14),0)</f>
        <v>26.847000000000001</v>
      </c>
      <c r="AE14" s="34">
        <f>IFERROR(INDEX(Nestings_Cost!$D$56:$J$56,Z14),0)</f>
        <v>26.847000000000001</v>
      </c>
      <c r="AF14" s="34">
        <f>IFERROR(INDEX(Nestings_Cost!$D$57:$J$57,Z14),0)</f>
        <v>23.584000000000003</v>
      </c>
      <c r="AG14" s="30">
        <v>8.6344207986111116E-3</v>
      </c>
      <c r="AH14" s="33">
        <f>AG14*AA14</f>
        <v>8.6344207986111116E-3</v>
      </c>
      <c r="AI14" s="35">
        <f>IFERROR(INDEX(Nestings_Cost!$D$20:$J$20,Z14),0)</f>
        <v>1.8106591932870369E-2</v>
      </c>
      <c r="AJ14" s="34">
        <f>IFERROR(INDEX(Nestings_Cost!$D$58:$J$58,Z14),0)</f>
        <v>0</v>
      </c>
      <c r="AK14" s="34">
        <f>IFERROR(INDEX(Nestings_Cost!$D$59:$J$59,Z14),0)</f>
        <v>0</v>
      </c>
      <c r="AL14" s="29">
        <v>0</v>
      </c>
      <c r="AM14" s="32">
        <f>AL14*AA14</f>
        <v>0</v>
      </c>
      <c r="AN14" s="34">
        <f>IFERROR(INDEX(Nestings_Cost!$D$60:$J$60,Z14),0)</f>
        <v>0</v>
      </c>
    </row>
    <row r="15" spans="2:40" ht="56.1" customHeight="1" thickTop="1" thickBot="1" x14ac:dyDescent="0.35">
      <c r="B15" s="48"/>
      <c r="C15" s="48"/>
      <c r="D15" s="48"/>
      <c r="E15" s="48">
        <v>5</v>
      </c>
      <c r="F15" s="48">
        <v>21404</v>
      </c>
      <c r="G15" s="19"/>
      <c r="H15" s="18">
        <v>1</v>
      </c>
      <c r="I15" s="18">
        <f>IFERROR(U15/AA15,0)</f>
        <v>1</v>
      </c>
      <c r="J15" s="32">
        <f>IFERROR((V15*AD15)/AC15,0)</f>
        <v>8.1423884150896289</v>
      </c>
      <c r="K15" s="32">
        <f>IFERROR((V15*AE15)/AC15,0)</f>
        <v>8.1423884150896289</v>
      </c>
      <c r="L15" s="32">
        <f>IFERROR((V15*AF15)/AC15,0)</f>
        <v>7.1527577897520702</v>
      </c>
      <c r="M15" s="32">
        <f>IFERROR((W15*AJ15)/AH15,0)</f>
        <v>0</v>
      </c>
      <c r="N15" s="32">
        <f>IFERROR((W15*AK15)/AH15,0)</f>
        <v>0</v>
      </c>
      <c r="O15" s="32">
        <f>IFERROR((X15*AN15)/AM15,0)</f>
        <v>0</v>
      </c>
      <c r="P15" s="26">
        <f>IFERROR((W15*AI15)/AH15,0)</f>
        <v>1.9514101499016208E-3</v>
      </c>
      <c r="Q15" s="27">
        <f>J15+M15+N15+O15</f>
        <v>8.1423884150896289</v>
      </c>
      <c r="R15" s="27">
        <f>K15+M15+N15+O15</f>
        <v>8.1423884150896289</v>
      </c>
      <c r="S15" s="27">
        <f>L15+M15+N15+O15</f>
        <v>7.1527577897520702</v>
      </c>
      <c r="U15" s="28">
        <v>1</v>
      </c>
      <c r="V15" s="34">
        <f>INDEX(Parts_Cost!$J$5:'Parts_Cost'!$J$30,E15)</f>
        <v>7.9217389999999996</v>
      </c>
      <c r="W15" s="35">
        <f>INDEX(Parts_Cost!$O$5:'Parts_Cost'!$O$30,E15)</f>
        <v>9.3056144675925925E-4</v>
      </c>
      <c r="X15" s="34">
        <f>INDEX(Parts_Cost!$T$5:'Parts_Cost'!$T$30,E15)</f>
        <v>0</v>
      </c>
      <c r="Z15" s="28">
        <v>3</v>
      </c>
      <c r="AA15" s="50">
        <f>IFERROR(INDEX(Nestings_Cost!$D$5:$J$5,Z15),0)</f>
        <v>1</v>
      </c>
      <c r="AB15" s="29">
        <v>26.119476999999996</v>
      </c>
      <c r="AC15" s="32">
        <f>AB15*AA15</f>
        <v>26.119476999999996</v>
      </c>
      <c r="AD15" s="34">
        <f>IFERROR(INDEX(Nestings_Cost!$D$55:$J$55,Z15),0)</f>
        <v>26.847000000000001</v>
      </c>
      <c r="AE15" s="34">
        <f>IFERROR(INDEX(Nestings_Cost!$D$56:$J$56,Z15),0)</f>
        <v>26.847000000000001</v>
      </c>
      <c r="AF15" s="34">
        <f>IFERROR(INDEX(Nestings_Cost!$D$57:$J$57,Z15),0)</f>
        <v>23.584000000000003</v>
      </c>
      <c r="AG15" s="30">
        <v>8.6344207986111116E-3</v>
      </c>
      <c r="AH15" s="33">
        <f>AG15*AA15</f>
        <v>8.6344207986111116E-3</v>
      </c>
      <c r="AI15" s="35">
        <f>IFERROR(INDEX(Nestings_Cost!$D$20:$J$20,Z15),0)</f>
        <v>1.8106591932870369E-2</v>
      </c>
      <c r="AJ15" s="34">
        <f>IFERROR(INDEX(Nestings_Cost!$D$58:$J$58,Z15),0)</f>
        <v>0</v>
      </c>
      <c r="AK15" s="34">
        <f>IFERROR(INDEX(Nestings_Cost!$D$59:$J$59,Z15),0)</f>
        <v>0</v>
      </c>
      <c r="AL15" s="29">
        <v>0</v>
      </c>
      <c r="AM15" s="32">
        <f>AL15*AA15</f>
        <v>0</v>
      </c>
      <c r="AN15" s="34">
        <f>IFERROR(INDEX(Nestings_Cost!$D$60:$J$60,Z15),0)</f>
        <v>0</v>
      </c>
    </row>
    <row r="16" spans="2:40" ht="56.1" customHeight="1" thickTop="1" thickBot="1" x14ac:dyDescent="0.35">
      <c r="B16" s="48"/>
      <c r="C16" s="48"/>
      <c r="D16" s="48"/>
      <c r="E16" s="48">
        <v>6</v>
      </c>
      <c r="F16" s="48">
        <v>21405</v>
      </c>
      <c r="G16" s="19"/>
      <c r="H16" s="18">
        <v>2</v>
      </c>
      <c r="I16" s="18">
        <f>IFERROR(U16/AA16,0)</f>
        <v>2</v>
      </c>
      <c r="J16" s="32">
        <f>IFERROR((V16*AD16)/AC16,0)</f>
        <v>4.1281008114366156</v>
      </c>
      <c r="K16" s="32">
        <f>IFERROR((V16*AE16)/AC16,0)</f>
        <v>4.1281008114366156</v>
      </c>
      <c r="L16" s="32">
        <f>IFERROR((V16*AF16)/AC16,0)</f>
        <v>3.6263690370216839</v>
      </c>
      <c r="M16" s="32">
        <f>IFERROR((W16*AJ16)/AH16,0)</f>
        <v>0</v>
      </c>
      <c r="N16" s="32">
        <f>IFERROR((W16*AK16)/AH16,0)</f>
        <v>0</v>
      </c>
      <c r="O16" s="32">
        <f>IFERROR((X16*AN16)/AM16,0)</f>
        <v>0</v>
      </c>
      <c r="P16" s="26">
        <f>IFERROR((W16*AI16)/AH16,0)</f>
        <v>1.4269406582407811E-3</v>
      </c>
      <c r="Q16" s="27">
        <f>J16+M16+N16+O16</f>
        <v>4.1281008114366156</v>
      </c>
      <c r="R16" s="27">
        <f>K16+M16+N16+O16</f>
        <v>4.1281008114366156</v>
      </c>
      <c r="S16" s="27">
        <f>L16+M16+N16+O16</f>
        <v>3.6263690370216839</v>
      </c>
      <c r="U16" s="28">
        <v>2</v>
      </c>
      <c r="V16" s="34">
        <f>INDEX(Parts_Cost!$J$5:'Parts_Cost'!$J$30,E16)</f>
        <v>4.0162339999999999</v>
      </c>
      <c r="W16" s="35">
        <f>INDEX(Parts_Cost!$O$5:'Parts_Cost'!$O$30,E16)</f>
        <v>6.8045969907407414E-4</v>
      </c>
      <c r="X16" s="34">
        <f>INDEX(Parts_Cost!$T$5:'Parts_Cost'!$T$30,E16)</f>
        <v>0</v>
      </c>
      <c r="Z16" s="28">
        <v>3</v>
      </c>
      <c r="AA16" s="50">
        <f>IFERROR(INDEX(Nestings_Cost!$D$5:$J$5,Z16),0)</f>
        <v>1</v>
      </c>
      <c r="AB16" s="29">
        <v>26.119476999999996</v>
      </c>
      <c r="AC16" s="32">
        <f>AB16*AA16</f>
        <v>26.119476999999996</v>
      </c>
      <c r="AD16" s="34">
        <f>IFERROR(INDEX(Nestings_Cost!$D$55:$J$55,Z16),0)</f>
        <v>26.847000000000001</v>
      </c>
      <c r="AE16" s="34">
        <f>IFERROR(INDEX(Nestings_Cost!$D$56:$J$56,Z16),0)</f>
        <v>26.847000000000001</v>
      </c>
      <c r="AF16" s="34">
        <f>IFERROR(INDEX(Nestings_Cost!$D$57:$J$57,Z16),0)</f>
        <v>23.584000000000003</v>
      </c>
      <c r="AG16" s="30">
        <v>8.6344207986111116E-3</v>
      </c>
      <c r="AH16" s="33">
        <f>AG16*AA16</f>
        <v>8.6344207986111116E-3</v>
      </c>
      <c r="AI16" s="35">
        <f>IFERROR(INDEX(Nestings_Cost!$D$20:$J$20,Z16),0)</f>
        <v>1.8106591932870369E-2</v>
      </c>
      <c r="AJ16" s="34">
        <f>IFERROR(INDEX(Nestings_Cost!$D$58:$J$58,Z16),0)</f>
        <v>0</v>
      </c>
      <c r="AK16" s="34">
        <f>IFERROR(INDEX(Nestings_Cost!$D$59:$J$59,Z16),0)</f>
        <v>0</v>
      </c>
      <c r="AL16" s="29">
        <v>0</v>
      </c>
      <c r="AM16" s="32">
        <f>AL16*AA16</f>
        <v>0</v>
      </c>
      <c r="AN16" s="34">
        <f>IFERROR(INDEX(Nestings_Cost!$D$60:$J$60,Z16),0)</f>
        <v>0</v>
      </c>
    </row>
    <row r="17" spans="2:40" ht="56.1" customHeight="1" thickTop="1" thickBot="1" x14ac:dyDescent="0.35">
      <c r="B17" s="48"/>
      <c r="C17" s="48"/>
      <c r="D17" s="48"/>
      <c r="E17" s="48">
        <v>7</v>
      </c>
      <c r="F17" s="48">
        <v>21406</v>
      </c>
      <c r="G17" s="19"/>
      <c r="H17" s="18">
        <v>2</v>
      </c>
      <c r="I17" s="18">
        <f>IFERROR(U17/AA17,0)</f>
        <v>2</v>
      </c>
      <c r="J17" s="32">
        <f>IFERROR((V17*AD17)/AC17,0)</f>
        <v>1.3823295500901496</v>
      </c>
      <c r="K17" s="32">
        <f>IFERROR((V17*AE17)/AC17,0)</f>
        <v>1.3823295500901496</v>
      </c>
      <c r="L17" s="32">
        <f>IFERROR((V17*AF17)/AC17,0)</f>
        <v>1.2143204123114719</v>
      </c>
      <c r="M17" s="32">
        <f>IFERROR((W17*AJ17)/AH17,0)</f>
        <v>0</v>
      </c>
      <c r="N17" s="32">
        <f>IFERROR((W17*AK17)/AH17,0)</f>
        <v>0</v>
      </c>
      <c r="O17" s="32">
        <f>IFERROR((X17*AN17)/AM17,0)</f>
        <v>0</v>
      </c>
      <c r="P17" s="26">
        <f>IFERROR((W17*AI17)/AH17,0)</f>
        <v>9.7490610619030763E-4</v>
      </c>
      <c r="Q17" s="27">
        <f>J17+M17+N17+O17</f>
        <v>1.3823295500901496</v>
      </c>
      <c r="R17" s="27">
        <f>K17+M17+N17+O17</f>
        <v>1.3823295500901496</v>
      </c>
      <c r="S17" s="27">
        <f>L17+M17+N17+O17</f>
        <v>1.2143204123114719</v>
      </c>
      <c r="U17" s="28">
        <v>2</v>
      </c>
      <c r="V17" s="34">
        <f>INDEX(Parts_Cost!$J$5:'Parts_Cost'!$J$30,E17)</f>
        <v>1.34487</v>
      </c>
      <c r="W17" s="35">
        <f>INDEX(Parts_Cost!$O$5:'Parts_Cost'!$O$30,E17)</f>
        <v>4.6489972222222219E-4</v>
      </c>
      <c r="X17" s="34">
        <f>INDEX(Parts_Cost!$T$5:'Parts_Cost'!$T$30,E17)</f>
        <v>0</v>
      </c>
      <c r="Z17" s="28">
        <v>3</v>
      </c>
      <c r="AA17" s="50">
        <f>IFERROR(INDEX(Nestings_Cost!$D$5:$J$5,Z17),0)</f>
        <v>1</v>
      </c>
      <c r="AB17" s="29">
        <v>26.119476999999996</v>
      </c>
      <c r="AC17" s="32">
        <f>AB17*AA17</f>
        <v>26.119476999999996</v>
      </c>
      <c r="AD17" s="34">
        <f>IFERROR(INDEX(Nestings_Cost!$D$55:$J$55,Z17),0)</f>
        <v>26.847000000000001</v>
      </c>
      <c r="AE17" s="34">
        <f>IFERROR(INDEX(Nestings_Cost!$D$56:$J$56,Z17),0)</f>
        <v>26.847000000000001</v>
      </c>
      <c r="AF17" s="34">
        <f>IFERROR(INDEX(Nestings_Cost!$D$57:$J$57,Z17),0)</f>
        <v>23.584000000000003</v>
      </c>
      <c r="AG17" s="30">
        <v>8.6344207986111116E-3</v>
      </c>
      <c r="AH17" s="33">
        <f>AG17*AA17</f>
        <v>8.6344207986111116E-3</v>
      </c>
      <c r="AI17" s="35">
        <f>IFERROR(INDEX(Nestings_Cost!$D$20:$J$20,Z17),0)</f>
        <v>1.8106591932870369E-2</v>
      </c>
      <c r="AJ17" s="34">
        <f>IFERROR(INDEX(Nestings_Cost!$D$58:$J$58,Z17),0)</f>
        <v>0</v>
      </c>
      <c r="AK17" s="34">
        <f>IFERROR(INDEX(Nestings_Cost!$D$59:$J$59,Z17),0)</f>
        <v>0</v>
      </c>
      <c r="AL17" s="29">
        <v>0</v>
      </c>
      <c r="AM17" s="32">
        <f>AL17*AA17</f>
        <v>0</v>
      </c>
      <c r="AN17" s="34">
        <f>IFERROR(INDEX(Nestings_Cost!$D$60:$J$60,Z17),0)</f>
        <v>0</v>
      </c>
    </row>
    <row r="18" spans="2:40" ht="56.1" customHeight="1" thickTop="1" thickBot="1" x14ac:dyDescent="0.35">
      <c r="B18" s="48"/>
      <c r="C18" s="48"/>
      <c r="D18" s="48"/>
      <c r="E18" s="48">
        <v>10</v>
      </c>
      <c r="F18" s="48">
        <v>21432</v>
      </c>
      <c r="G18" s="19"/>
      <c r="H18" s="18">
        <v>1</v>
      </c>
      <c r="I18" s="18">
        <f>IFERROR(U18/AA18,0)</f>
        <v>1</v>
      </c>
      <c r="J18" s="32">
        <f>IFERROR((V18*AD18)/AC18,0)</f>
        <v>1.3670320040864528</v>
      </c>
      <c r="K18" s="32">
        <f>IFERROR((V18*AE18)/AC18,0)</f>
        <v>1.3670320040864528</v>
      </c>
      <c r="L18" s="32">
        <f>IFERROR((V18*AF18)/AC18,0)</f>
        <v>1.2008821389494133</v>
      </c>
      <c r="M18" s="32">
        <f>IFERROR((W18*AJ18)/AH18,0)</f>
        <v>0</v>
      </c>
      <c r="N18" s="32">
        <f>IFERROR((W18*AK18)/AH18,0)</f>
        <v>0</v>
      </c>
      <c r="O18" s="32">
        <f>IFERROR((X18*AN18)/AM18,0)</f>
        <v>0</v>
      </c>
      <c r="P18" s="26">
        <f>IFERROR((W18*AI18)/AH18,0)</f>
        <v>1.8773161823691005E-3</v>
      </c>
      <c r="Q18" s="27">
        <f>J18+M18+N18+O18</f>
        <v>1.3670320040864528</v>
      </c>
      <c r="R18" s="27">
        <f>K18+M18+N18+O18</f>
        <v>1.3670320040864528</v>
      </c>
      <c r="S18" s="27">
        <f>L18+M18+N18+O18</f>
        <v>1.2008821389494133</v>
      </c>
      <c r="U18" s="28">
        <v>1</v>
      </c>
      <c r="V18" s="34">
        <f>INDEX(Parts_Cost!$J$5:'Parts_Cost'!$J$30,E18)</f>
        <v>1.329987</v>
      </c>
      <c r="W18" s="35">
        <f>INDEX(Parts_Cost!$O$5:'Parts_Cost'!$O$30,E18)</f>
        <v>8.9522854166666668E-4</v>
      </c>
      <c r="X18" s="34">
        <f>INDEX(Parts_Cost!$T$5:'Parts_Cost'!$T$30,E18)</f>
        <v>0</v>
      </c>
      <c r="Z18" s="28">
        <v>3</v>
      </c>
      <c r="AA18" s="50">
        <f>IFERROR(INDEX(Nestings_Cost!$D$5:$J$5,Z18),0)</f>
        <v>1</v>
      </c>
      <c r="AB18" s="29">
        <v>26.119476999999996</v>
      </c>
      <c r="AC18" s="32">
        <f>AB18*AA18</f>
        <v>26.119476999999996</v>
      </c>
      <c r="AD18" s="34">
        <f>IFERROR(INDEX(Nestings_Cost!$D$55:$J$55,Z18),0)</f>
        <v>26.847000000000001</v>
      </c>
      <c r="AE18" s="34">
        <f>IFERROR(INDEX(Nestings_Cost!$D$56:$J$56,Z18),0)</f>
        <v>26.847000000000001</v>
      </c>
      <c r="AF18" s="34">
        <f>IFERROR(INDEX(Nestings_Cost!$D$57:$J$57,Z18),0)</f>
        <v>23.584000000000003</v>
      </c>
      <c r="AG18" s="30">
        <v>8.6344207986111116E-3</v>
      </c>
      <c r="AH18" s="33">
        <f>AG18*AA18</f>
        <v>8.6344207986111116E-3</v>
      </c>
      <c r="AI18" s="35">
        <f>IFERROR(INDEX(Nestings_Cost!$D$20:$J$20,Z18),0)</f>
        <v>1.8106591932870369E-2</v>
      </c>
      <c r="AJ18" s="34">
        <f>IFERROR(INDEX(Nestings_Cost!$D$58:$J$58,Z18),0)</f>
        <v>0</v>
      </c>
      <c r="AK18" s="34">
        <f>IFERROR(INDEX(Nestings_Cost!$D$59:$J$59,Z18),0)</f>
        <v>0</v>
      </c>
      <c r="AL18" s="29">
        <v>0</v>
      </c>
      <c r="AM18" s="32">
        <f>AL18*AA18</f>
        <v>0</v>
      </c>
      <c r="AN18" s="34">
        <f>IFERROR(INDEX(Nestings_Cost!$D$60:$J$60,Z18),0)</f>
        <v>0</v>
      </c>
    </row>
    <row r="19" spans="2:40" ht="56.1" customHeight="1" thickTop="1" thickBot="1" x14ac:dyDescent="0.35">
      <c r="B19" s="48"/>
      <c r="C19" s="48"/>
      <c r="D19" s="48"/>
      <c r="E19" s="48">
        <v>12</v>
      </c>
      <c r="F19" s="48">
        <v>21459</v>
      </c>
      <c r="G19" s="19"/>
      <c r="H19" s="18">
        <v>1</v>
      </c>
      <c r="I19" s="18">
        <f>IFERROR(U19/AA19,0)</f>
        <v>1</v>
      </c>
      <c r="J19" s="32">
        <f>IFERROR((V19*AD19)/AC19,0)</f>
        <v>0.69493288655818031</v>
      </c>
      <c r="K19" s="32">
        <f>IFERROR((V19*AE19)/AC19,0)</f>
        <v>0.69493288655818031</v>
      </c>
      <c r="L19" s="32">
        <f>IFERROR((V19*AF19)/AC19,0)</f>
        <v>0.61047033920319316</v>
      </c>
      <c r="M19" s="32">
        <f>IFERROR((W19*AJ19)/AH19,0)</f>
        <v>0</v>
      </c>
      <c r="N19" s="32">
        <f>IFERROR((W19*AK19)/AH19,0)</f>
        <v>0</v>
      </c>
      <c r="O19" s="32">
        <f>IFERROR((X19*AN19)/AM19,0)</f>
        <v>0</v>
      </c>
      <c r="P19" s="26">
        <f>IFERROR((W19*AI19)/AH19,0)</f>
        <v>7.9254594338934285E-4</v>
      </c>
      <c r="Q19" s="27">
        <f>J19+M19+N19+O19</f>
        <v>0.69493288655818031</v>
      </c>
      <c r="R19" s="27">
        <f>K19+M19+N19+O19</f>
        <v>0.69493288655818031</v>
      </c>
      <c r="S19" s="27">
        <f>L19+M19+N19+O19</f>
        <v>0.61047033920319316</v>
      </c>
      <c r="U19" s="28">
        <v>1</v>
      </c>
      <c r="V19" s="34">
        <f>INDEX(Parts_Cost!$J$5:'Parts_Cost'!$J$30,E19)</f>
        <v>0.67610099999999995</v>
      </c>
      <c r="W19" s="35">
        <f>INDEX(Parts_Cost!$O$5:'Parts_Cost'!$O$30,E19)</f>
        <v>3.7793833333333335E-4</v>
      </c>
      <c r="X19" s="34">
        <f>INDEX(Parts_Cost!$T$5:'Parts_Cost'!$T$30,E19)</f>
        <v>0</v>
      </c>
      <c r="Z19" s="28">
        <v>3</v>
      </c>
      <c r="AA19" s="50">
        <f>IFERROR(INDEX(Nestings_Cost!$D$5:$J$5,Z19),0)</f>
        <v>1</v>
      </c>
      <c r="AB19" s="29">
        <v>26.119476999999996</v>
      </c>
      <c r="AC19" s="32">
        <f>AB19*AA19</f>
        <v>26.119476999999996</v>
      </c>
      <c r="AD19" s="34">
        <f>IFERROR(INDEX(Nestings_Cost!$D$55:$J$55,Z19),0)</f>
        <v>26.847000000000001</v>
      </c>
      <c r="AE19" s="34">
        <f>IFERROR(INDEX(Nestings_Cost!$D$56:$J$56,Z19),0)</f>
        <v>26.847000000000001</v>
      </c>
      <c r="AF19" s="34">
        <f>IFERROR(INDEX(Nestings_Cost!$D$57:$J$57,Z19),0)</f>
        <v>23.584000000000003</v>
      </c>
      <c r="AG19" s="30">
        <v>8.6344207986111116E-3</v>
      </c>
      <c r="AH19" s="33">
        <f>AG19*AA19</f>
        <v>8.6344207986111116E-3</v>
      </c>
      <c r="AI19" s="35">
        <f>IFERROR(INDEX(Nestings_Cost!$D$20:$J$20,Z19),0)</f>
        <v>1.8106591932870369E-2</v>
      </c>
      <c r="AJ19" s="34">
        <f>IFERROR(INDEX(Nestings_Cost!$D$58:$J$58,Z19),0)</f>
        <v>0</v>
      </c>
      <c r="AK19" s="34">
        <f>IFERROR(INDEX(Nestings_Cost!$D$59:$J$59,Z19),0)</f>
        <v>0</v>
      </c>
      <c r="AL19" s="29">
        <v>0</v>
      </c>
      <c r="AM19" s="32">
        <f>AL19*AA19</f>
        <v>0</v>
      </c>
      <c r="AN19" s="34">
        <f>IFERROR(INDEX(Nestings_Cost!$D$60:$J$60,Z19),0)</f>
        <v>0</v>
      </c>
    </row>
    <row r="20" spans="2:40" ht="56.1" customHeight="1" thickTop="1" thickBot="1" x14ac:dyDescent="0.35">
      <c r="B20" s="48"/>
      <c r="C20" s="48"/>
      <c r="D20" s="48"/>
      <c r="E20" s="48">
        <v>14</v>
      </c>
      <c r="F20" s="48">
        <v>21491</v>
      </c>
      <c r="G20" s="19"/>
      <c r="H20" s="18">
        <v>2</v>
      </c>
      <c r="I20" s="18">
        <f>IFERROR(U20/AA20,0)</f>
        <v>2</v>
      </c>
      <c r="J20" s="32">
        <f>IFERROR((V20*AD20)/AC20,0)</f>
        <v>0.30632197524475707</v>
      </c>
      <c r="K20" s="32">
        <f>IFERROR((V20*AE20)/AC20,0)</f>
        <v>0.30632197524475707</v>
      </c>
      <c r="L20" s="32">
        <f>IFERROR((V20*AF20)/AC20,0)</f>
        <v>0.26909142415064441</v>
      </c>
      <c r="M20" s="32">
        <f>IFERROR((W20*AJ20)/AH20,0)</f>
        <v>0</v>
      </c>
      <c r="N20" s="32">
        <f>IFERROR((W20*AK20)/AH20,0)</f>
        <v>0</v>
      </c>
      <c r="O20" s="32">
        <f>IFERROR((X20*AN20)/AM20,0)</f>
        <v>0</v>
      </c>
      <c r="P20" s="26">
        <f>IFERROR((W20*AI20)/AH20,0)</f>
        <v>3.8904124679820234E-4</v>
      </c>
      <c r="Q20" s="27">
        <f>J20+M20+N20+O20</f>
        <v>0.30632197524475707</v>
      </c>
      <c r="R20" s="27">
        <f>K20+M20+N20+O20</f>
        <v>0.30632197524475707</v>
      </c>
      <c r="S20" s="27">
        <f>L20+M20+N20+O20</f>
        <v>0.26909142415064441</v>
      </c>
      <c r="U20" s="28">
        <v>2</v>
      </c>
      <c r="V20" s="34">
        <f>INDEX(Parts_Cost!$J$5:'Parts_Cost'!$J$30,E20)</f>
        <v>0.29802099999999998</v>
      </c>
      <c r="W20" s="35">
        <f>INDEX(Parts_Cost!$O$5:'Parts_Cost'!$O$30,E20)</f>
        <v>1.8552060185185186E-4</v>
      </c>
      <c r="X20" s="34">
        <f>INDEX(Parts_Cost!$T$5:'Parts_Cost'!$T$30,E20)</f>
        <v>0</v>
      </c>
      <c r="Z20" s="28">
        <v>3</v>
      </c>
      <c r="AA20" s="50">
        <f>IFERROR(INDEX(Nestings_Cost!$D$5:$J$5,Z20),0)</f>
        <v>1</v>
      </c>
      <c r="AB20" s="29">
        <v>26.119476999999996</v>
      </c>
      <c r="AC20" s="32">
        <f>AB20*AA20</f>
        <v>26.119476999999996</v>
      </c>
      <c r="AD20" s="34">
        <f>IFERROR(INDEX(Nestings_Cost!$D$55:$J$55,Z20),0)</f>
        <v>26.847000000000001</v>
      </c>
      <c r="AE20" s="34">
        <f>IFERROR(INDEX(Nestings_Cost!$D$56:$J$56,Z20),0)</f>
        <v>26.847000000000001</v>
      </c>
      <c r="AF20" s="34">
        <f>IFERROR(INDEX(Nestings_Cost!$D$57:$J$57,Z20),0)</f>
        <v>23.584000000000003</v>
      </c>
      <c r="AG20" s="30">
        <v>8.6344207986111116E-3</v>
      </c>
      <c r="AH20" s="33">
        <f>AG20*AA20</f>
        <v>8.6344207986111116E-3</v>
      </c>
      <c r="AI20" s="35">
        <f>IFERROR(INDEX(Nestings_Cost!$D$20:$J$20,Z20),0)</f>
        <v>1.8106591932870369E-2</v>
      </c>
      <c r="AJ20" s="34">
        <f>IFERROR(INDEX(Nestings_Cost!$D$58:$J$58,Z20),0)</f>
        <v>0</v>
      </c>
      <c r="AK20" s="34">
        <f>IFERROR(INDEX(Nestings_Cost!$D$59:$J$59,Z20),0)</f>
        <v>0</v>
      </c>
      <c r="AL20" s="29">
        <v>0</v>
      </c>
      <c r="AM20" s="32">
        <f>AL20*AA20</f>
        <v>0</v>
      </c>
      <c r="AN20" s="34">
        <f>IFERROR(INDEX(Nestings_Cost!$D$60:$J$60,Z20),0)</f>
        <v>0</v>
      </c>
    </row>
    <row r="21" spans="2:40" ht="56.1" customHeight="1" thickTop="1" thickBot="1" x14ac:dyDescent="0.35">
      <c r="B21" s="48"/>
      <c r="C21" s="48"/>
      <c r="D21" s="48"/>
      <c r="E21" s="48">
        <v>15</v>
      </c>
      <c r="F21" s="48">
        <v>21493</v>
      </c>
      <c r="G21" s="19"/>
      <c r="H21" s="18">
        <v>4</v>
      </c>
      <c r="I21" s="18">
        <f>IFERROR(U21/AA21,0)</f>
        <v>4</v>
      </c>
      <c r="J21" s="32">
        <f>IFERROR((V21*AD21)/AC21,0)</f>
        <v>0.13916932969216805</v>
      </c>
      <c r="K21" s="32">
        <f>IFERROR((V21*AE21)/AC21,0)</f>
        <v>0.13916932969216805</v>
      </c>
      <c r="L21" s="32">
        <f>IFERROR((V21*AF21)/AC21,0)</f>
        <v>0.1222546083905126</v>
      </c>
      <c r="M21" s="32">
        <f>IFERROR((W21*AJ21)/AH21,0)</f>
        <v>0</v>
      </c>
      <c r="N21" s="32">
        <f>IFERROR((W21*AK21)/AH21,0)</f>
        <v>0</v>
      </c>
      <c r="O21" s="32">
        <f>IFERROR((X21*AN21)/AM21,0)</f>
        <v>0</v>
      </c>
      <c r="P21" s="26">
        <f>IFERROR((W21*AI21)/AH21,0)</f>
        <v>3.8143996987635481E-4</v>
      </c>
      <c r="Q21" s="27">
        <f>J21+M21+N21+O21</f>
        <v>0.13916932969216805</v>
      </c>
      <c r="R21" s="27">
        <f>K21+M21+N21+O21</f>
        <v>0.13916932969216805</v>
      </c>
      <c r="S21" s="27">
        <f>L21+M21+N21+O21</f>
        <v>0.1222546083905126</v>
      </c>
      <c r="U21" s="28">
        <v>4</v>
      </c>
      <c r="V21" s="34">
        <f>INDEX(Parts_Cost!$J$5:'Parts_Cost'!$J$30,E21)</f>
        <v>0.13539799999999999</v>
      </c>
      <c r="W21" s="35">
        <f>INDEX(Parts_Cost!$O$5:'Parts_Cost'!$O$30,E21)</f>
        <v>1.8189581018518517E-4</v>
      </c>
      <c r="X21" s="34">
        <f>INDEX(Parts_Cost!$T$5:'Parts_Cost'!$T$30,E21)</f>
        <v>0</v>
      </c>
      <c r="Z21" s="28">
        <v>3</v>
      </c>
      <c r="AA21" s="50">
        <f>IFERROR(INDEX(Nestings_Cost!$D$5:$J$5,Z21),0)</f>
        <v>1</v>
      </c>
      <c r="AB21" s="29">
        <v>26.119476999999996</v>
      </c>
      <c r="AC21" s="32">
        <f>AB21*AA21</f>
        <v>26.119476999999996</v>
      </c>
      <c r="AD21" s="34">
        <f>IFERROR(INDEX(Nestings_Cost!$D$55:$J$55,Z21),0)</f>
        <v>26.847000000000001</v>
      </c>
      <c r="AE21" s="34">
        <f>IFERROR(INDEX(Nestings_Cost!$D$56:$J$56,Z21),0)</f>
        <v>26.847000000000001</v>
      </c>
      <c r="AF21" s="34">
        <f>IFERROR(INDEX(Nestings_Cost!$D$57:$J$57,Z21),0)</f>
        <v>23.584000000000003</v>
      </c>
      <c r="AG21" s="30">
        <v>8.6344207986111116E-3</v>
      </c>
      <c r="AH21" s="33">
        <f>AG21*AA21</f>
        <v>8.6344207986111116E-3</v>
      </c>
      <c r="AI21" s="35">
        <f>IFERROR(INDEX(Nestings_Cost!$D$20:$J$20,Z21),0)</f>
        <v>1.8106591932870369E-2</v>
      </c>
      <c r="AJ21" s="34">
        <f>IFERROR(INDEX(Nestings_Cost!$D$58:$J$58,Z21),0)</f>
        <v>0</v>
      </c>
      <c r="AK21" s="34">
        <f>IFERROR(INDEX(Nestings_Cost!$D$59:$J$59,Z21),0)</f>
        <v>0</v>
      </c>
      <c r="AL21" s="29">
        <v>0</v>
      </c>
      <c r="AM21" s="32">
        <f>AL21*AA21</f>
        <v>0</v>
      </c>
      <c r="AN21" s="34">
        <f>IFERROR(INDEX(Nestings_Cost!$D$60:$J$60,Z21),0)</f>
        <v>0</v>
      </c>
    </row>
    <row r="22" spans="2:40" ht="56.1" customHeight="1" thickTop="1" thickBot="1" x14ac:dyDescent="0.35">
      <c r="B22" s="48"/>
      <c r="C22" s="48"/>
      <c r="D22" s="48"/>
      <c r="E22" s="48">
        <v>16</v>
      </c>
      <c r="F22" s="48">
        <v>25907</v>
      </c>
      <c r="G22" s="19"/>
      <c r="H22" s="18">
        <v>1</v>
      </c>
      <c r="I22" s="18">
        <f>IFERROR(U22/AA22,0)</f>
        <v>1</v>
      </c>
      <c r="J22" s="32">
        <f>IFERROR((V22*AD22)/AC22,0)</f>
        <v>0.56747697716152601</v>
      </c>
      <c r="K22" s="32">
        <f>IFERROR((V22*AE22)/AC22,0)</f>
        <v>0.56747697716152601</v>
      </c>
      <c r="L22" s="32">
        <f>IFERROR((V22*AF22)/AC22,0)</f>
        <v>0.49850549519042836</v>
      </c>
      <c r="M22" s="32">
        <f>IFERROR((W22*AJ22)/AH22,0)</f>
        <v>0</v>
      </c>
      <c r="N22" s="32">
        <f>IFERROR((W22*AK22)/AH22,0)</f>
        <v>0</v>
      </c>
      <c r="O22" s="32">
        <f>IFERROR((X22*AN22)/AM22,0)</f>
        <v>0</v>
      </c>
      <c r="P22" s="26">
        <f>IFERROR((W22*AI22)/AH22,0)</f>
        <v>4.0619007723214197E-4</v>
      </c>
      <c r="Q22" s="27">
        <f>J22+M22+N22+O22</f>
        <v>0.56747697716152601</v>
      </c>
      <c r="R22" s="27">
        <f>K22+M22+N22+O22</f>
        <v>0.56747697716152601</v>
      </c>
      <c r="S22" s="27">
        <f>L22+M22+N22+O22</f>
        <v>0.49850549519042836</v>
      </c>
      <c r="U22" s="28">
        <v>1</v>
      </c>
      <c r="V22" s="34">
        <f>INDEX(Parts_Cost!$J$5:'Parts_Cost'!$J$30,E22)</f>
        <v>0.55209900000000001</v>
      </c>
      <c r="W22" s="35">
        <f>INDEX(Parts_Cost!$O$5:'Parts_Cost'!$O$30,E22)</f>
        <v>1.9369829861111111E-4</v>
      </c>
      <c r="X22" s="34">
        <f>INDEX(Parts_Cost!$T$5:'Parts_Cost'!$T$30,E22)</f>
        <v>0</v>
      </c>
      <c r="Z22" s="28">
        <v>3</v>
      </c>
      <c r="AA22" s="50">
        <f>IFERROR(INDEX(Nestings_Cost!$D$5:$J$5,Z22),0)</f>
        <v>1</v>
      </c>
      <c r="AB22" s="29">
        <v>26.119476999999996</v>
      </c>
      <c r="AC22" s="32">
        <f>AB22*AA22</f>
        <v>26.119476999999996</v>
      </c>
      <c r="AD22" s="34">
        <f>IFERROR(INDEX(Nestings_Cost!$D$55:$J$55,Z22),0)</f>
        <v>26.847000000000001</v>
      </c>
      <c r="AE22" s="34">
        <f>IFERROR(INDEX(Nestings_Cost!$D$56:$J$56,Z22),0)</f>
        <v>26.847000000000001</v>
      </c>
      <c r="AF22" s="34">
        <f>IFERROR(INDEX(Nestings_Cost!$D$57:$J$57,Z22),0)</f>
        <v>23.584000000000003</v>
      </c>
      <c r="AG22" s="30">
        <v>8.6344207986111116E-3</v>
      </c>
      <c r="AH22" s="33">
        <f>AG22*AA22</f>
        <v>8.6344207986111116E-3</v>
      </c>
      <c r="AI22" s="35">
        <f>IFERROR(INDEX(Nestings_Cost!$D$20:$J$20,Z22),0)</f>
        <v>1.8106591932870369E-2</v>
      </c>
      <c r="AJ22" s="34">
        <f>IFERROR(INDEX(Nestings_Cost!$D$58:$J$58,Z22),0)</f>
        <v>0</v>
      </c>
      <c r="AK22" s="34">
        <f>IFERROR(INDEX(Nestings_Cost!$D$59:$J$59,Z22),0)</f>
        <v>0</v>
      </c>
      <c r="AL22" s="29">
        <v>0</v>
      </c>
      <c r="AM22" s="32">
        <f>AL22*AA22</f>
        <v>0</v>
      </c>
      <c r="AN22" s="34">
        <f>IFERROR(INDEX(Nestings_Cost!$D$60:$J$60,Z22),0)</f>
        <v>0</v>
      </c>
    </row>
    <row r="23" spans="2:40" ht="56.1" customHeight="1" thickTop="1" thickBot="1" x14ac:dyDescent="0.35">
      <c r="B23" s="48"/>
      <c r="C23" s="48"/>
      <c r="D23" s="48"/>
      <c r="E23" s="48">
        <v>17</v>
      </c>
      <c r="F23" s="48">
        <v>39552</v>
      </c>
      <c r="G23" s="19"/>
      <c r="H23" s="18">
        <v>4</v>
      </c>
      <c r="I23" s="18">
        <f>IFERROR(U23/AA23,0)</f>
        <v>4</v>
      </c>
      <c r="J23" s="32">
        <f>IFERROR((V23*AD23)/AC23,0)</f>
        <v>0.35232870501197255</v>
      </c>
      <c r="K23" s="32">
        <f>IFERROR((V23*AE23)/AC23,0)</f>
        <v>0.35232870501197255</v>
      </c>
      <c r="L23" s="32">
        <f>IFERROR((V23*AF23)/AC23,0)</f>
        <v>0.30950646921452535</v>
      </c>
      <c r="M23" s="32">
        <f>IFERROR((W23*AJ23)/AH23,0)</f>
        <v>0</v>
      </c>
      <c r="N23" s="32">
        <f>IFERROR((W23*AK23)/AH23,0)</f>
        <v>0</v>
      </c>
      <c r="O23" s="32">
        <f>IFERROR((X23*AN23)/AM23,0)</f>
        <v>0</v>
      </c>
      <c r="P23" s="26">
        <f>IFERROR((W23*AI23)/AH23,0)</f>
        <v>5.7097401950230073E-4</v>
      </c>
      <c r="Q23" s="27">
        <f>J23+M23+N23+O23</f>
        <v>0.35232870501197255</v>
      </c>
      <c r="R23" s="27">
        <f>K23+M23+N23+O23</f>
        <v>0.35232870501197255</v>
      </c>
      <c r="S23" s="27">
        <f>L23+M23+N23+O23</f>
        <v>0.30950646921452535</v>
      </c>
      <c r="U23" s="28">
        <v>4</v>
      </c>
      <c r="V23" s="34">
        <f>INDEX(Parts_Cost!$J$5:'Parts_Cost'!$J$30,E23)</f>
        <v>0.342781</v>
      </c>
      <c r="W23" s="35">
        <f>INDEX(Parts_Cost!$O$5:'Parts_Cost'!$O$30,E23)</f>
        <v>2.7227818287037036E-4</v>
      </c>
      <c r="X23" s="34">
        <f>INDEX(Parts_Cost!$T$5:'Parts_Cost'!$T$30,E23)</f>
        <v>0</v>
      </c>
      <c r="Z23" s="28">
        <v>3</v>
      </c>
      <c r="AA23" s="50">
        <f>IFERROR(INDEX(Nestings_Cost!$D$5:$J$5,Z23),0)</f>
        <v>1</v>
      </c>
      <c r="AB23" s="29">
        <v>26.119476999999996</v>
      </c>
      <c r="AC23" s="32">
        <f>AB23*AA23</f>
        <v>26.119476999999996</v>
      </c>
      <c r="AD23" s="34">
        <f>IFERROR(INDEX(Nestings_Cost!$D$55:$J$55,Z23),0)</f>
        <v>26.847000000000001</v>
      </c>
      <c r="AE23" s="34">
        <f>IFERROR(INDEX(Nestings_Cost!$D$56:$J$56,Z23),0)</f>
        <v>26.847000000000001</v>
      </c>
      <c r="AF23" s="34">
        <f>IFERROR(INDEX(Nestings_Cost!$D$57:$J$57,Z23),0)</f>
        <v>23.584000000000003</v>
      </c>
      <c r="AG23" s="30">
        <v>8.6344207986111116E-3</v>
      </c>
      <c r="AH23" s="33">
        <f>AG23*AA23</f>
        <v>8.6344207986111116E-3</v>
      </c>
      <c r="AI23" s="35">
        <f>IFERROR(INDEX(Nestings_Cost!$D$20:$J$20,Z23),0)</f>
        <v>1.8106591932870369E-2</v>
      </c>
      <c r="AJ23" s="34">
        <f>IFERROR(INDEX(Nestings_Cost!$D$58:$J$58,Z23),0)</f>
        <v>0</v>
      </c>
      <c r="AK23" s="34">
        <f>IFERROR(INDEX(Nestings_Cost!$D$59:$J$59,Z23),0)</f>
        <v>0</v>
      </c>
      <c r="AL23" s="29">
        <v>0</v>
      </c>
      <c r="AM23" s="32">
        <f>AL23*AA23</f>
        <v>0</v>
      </c>
      <c r="AN23" s="34">
        <f>IFERROR(INDEX(Nestings_Cost!$D$60:$J$60,Z23),0)</f>
        <v>0</v>
      </c>
    </row>
    <row r="24" spans="2:40" ht="15" thickTop="1" x14ac:dyDescent="0.3"/>
    <row r="25" spans="2:40" ht="56.1" customHeight="1" thickBot="1" x14ac:dyDescent="0.35">
      <c r="B25" s="47">
        <v>4</v>
      </c>
      <c r="C25" s="47">
        <v>38037</v>
      </c>
      <c r="D25" s="47">
        <v>1</v>
      </c>
      <c r="E25" s="47"/>
      <c r="F25" s="47"/>
      <c r="G25" s="37"/>
      <c r="H25" s="36">
        <f>SUM(H26:H33)</f>
        <v>113</v>
      </c>
      <c r="I25" s="36">
        <f>SUM(I26:I33)</f>
        <v>60</v>
      </c>
      <c r="J25" s="39">
        <f>IFERROR(AD25/AA25,0)</f>
        <v>20.731999999999999</v>
      </c>
      <c r="K25" s="39">
        <f>IFERROR(AE25/AA25,0)</f>
        <v>20.731999999999999</v>
      </c>
      <c r="L25" s="39">
        <f>IFERROR(AF25/AA25,0)</f>
        <v>15.673999999999999</v>
      </c>
      <c r="M25" s="39">
        <f>IFERROR(AJ25/AA25,0)</f>
        <v>0</v>
      </c>
      <c r="N25" s="39">
        <f>IFERROR(AK25/AA25,0)</f>
        <v>0</v>
      </c>
      <c r="O25" s="39">
        <f>IFERROR(AN25/AA25,0)</f>
        <v>0</v>
      </c>
      <c r="P25" s="38">
        <f>IFERROR(AI25/AA25,0)</f>
        <v>1.3407771446759259E-2</v>
      </c>
      <c r="Q25" s="39">
        <f>J25+M25+N25+O25</f>
        <v>20.731999999999999</v>
      </c>
      <c r="R25" s="39">
        <f>K25+M25+N25+O25</f>
        <v>20.731999999999999</v>
      </c>
      <c r="S25" s="39">
        <f>L25+M25+N25+O25</f>
        <v>15.673999999999999</v>
      </c>
      <c r="U25" s="49">
        <f>SUM(U26:U33)</f>
        <v>60</v>
      </c>
      <c r="V25" s="40">
        <f>AC25</f>
        <v>18.118411000000002</v>
      </c>
      <c r="W25" s="41">
        <f>AH25</f>
        <v>6.4667134490740746E-3</v>
      </c>
      <c r="X25" s="40">
        <f>AM25</f>
        <v>0</v>
      </c>
      <c r="Z25" s="36">
        <v>4</v>
      </c>
      <c r="AA25" s="51">
        <f>IFERROR(INDEX(Nestings_Cost!$D$5:$J$5,Z25),0)</f>
        <v>1</v>
      </c>
      <c r="AB25" s="39">
        <v>18.118411000000002</v>
      </c>
      <c r="AC25" s="39">
        <f>AB25*AA25</f>
        <v>18.118411000000002</v>
      </c>
      <c r="AD25" s="40">
        <f>IFERROR(INDEX(Nestings_Cost!$D$55:$J$55,Z25),0)</f>
        <v>20.731999999999999</v>
      </c>
      <c r="AE25" s="40">
        <f>IFERROR(INDEX(Nestings_Cost!$D$56:$J$56,Z25),0)</f>
        <v>20.731999999999999</v>
      </c>
      <c r="AF25" s="40">
        <f>IFERROR(INDEX(Nestings_Cost!$D$57:$J$57,Z25),0)</f>
        <v>15.673999999999999</v>
      </c>
      <c r="AG25" s="38">
        <v>6.4667134490740746E-3</v>
      </c>
      <c r="AH25" s="38">
        <f>AG25*AA25</f>
        <v>6.4667134490740746E-3</v>
      </c>
      <c r="AI25" s="41">
        <f>IFERROR(INDEX(Nestings_Cost!$D$20:$J$20,Z25),0)</f>
        <v>1.3407771446759259E-2</v>
      </c>
      <c r="AJ25" s="40">
        <f>IFERROR(INDEX(Nestings_Cost!$D$58:$J$58,Z25),0)</f>
        <v>0</v>
      </c>
      <c r="AK25" s="40">
        <f>IFERROR(INDEX(Nestings_Cost!$D$59:$J$59,Z25),0)</f>
        <v>0</v>
      </c>
      <c r="AL25" s="39">
        <v>0</v>
      </c>
      <c r="AM25" s="39">
        <f>AL25*AA25</f>
        <v>0</v>
      </c>
      <c r="AN25" s="40">
        <f>IFERROR(INDEX(Nestings_Cost!$D$60:$J$60,Z25),0)</f>
        <v>0</v>
      </c>
    </row>
    <row r="26" spans="2:40" ht="15" thickTop="1" x14ac:dyDescent="0.3"/>
    <row r="27" spans="2:40" ht="56.1" customHeight="1" thickBot="1" x14ac:dyDescent="0.35">
      <c r="B27" s="48"/>
      <c r="C27" s="48"/>
      <c r="D27" s="48"/>
      <c r="E27" s="48">
        <v>3</v>
      </c>
      <c r="F27" s="48">
        <v>10406</v>
      </c>
      <c r="G27" s="19"/>
      <c r="H27" s="18">
        <v>102</v>
      </c>
      <c r="I27" s="18">
        <f>IFERROR(U27/AA27,0)</f>
        <v>49</v>
      </c>
      <c r="J27" s="32">
        <f>IFERROR((V27*AD27)/AC27,0)</f>
        <v>5.2000461850655662E-2</v>
      </c>
      <c r="K27" s="32">
        <f>IFERROR((V27*AE27)/AC27,0)</f>
        <v>5.2000461850655662E-2</v>
      </c>
      <c r="L27" s="32">
        <f>IFERROR((V27*AF27)/AC27,0)</f>
        <v>3.9313874158169823E-2</v>
      </c>
      <c r="M27" s="32">
        <f>IFERROR((W27*AJ27)/AH27,0)</f>
        <v>0</v>
      </c>
      <c r="N27" s="32">
        <f>IFERROR((W27*AK27)/AH27,0)</f>
        <v>0</v>
      </c>
      <c r="O27" s="32">
        <f>IFERROR((X27*AN27)/AM27,0)</f>
        <v>0</v>
      </c>
      <c r="P27" s="26">
        <f>IFERROR((W27*AI27)/AH27,0)</f>
        <v>6.8793738049356483E-5</v>
      </c>
      <c r="Q27" s="27">
        <f>J27+M27+N27+O27</f>
        <v>5.2000461850655662E-2</v>
      </c>
      <c r="R27" s="27">
        <f>K27+M27+N27+O27</f>
        <v>5.2000461850655662E-2</v>
      </c>
      <c r="S27" s="27">
        <f>L27+M27+N27+O27</f>
        <v>3.9313874158169823E-2</v>
      </c>
      <c r="U27" s="28">
        <v>49</v>
      </c>
      <c r="V27" s="34">
        <f>INDEX(Parts_Cost!$J$5:'Parts_Cost'!$J$30,E27)</f>
        <v>4.5444999999999999E-2</v>
      </c>
      <c r="W27" s="35">
        <f>INDEX(Parts_Cost!$O$5:'Parts_Cost'!$O$30,E27)</f>
        <v>3.3179965277777775E-5</v>
      </c>
      <c r="X27" s="34">
        <f>INDEX(Parts_Cost!$T$5:'Parts_Cost'!$T$30,E27)</f>
        <v>0</v>
      </c>
      <c r="Z27" s="28">
        <v>4</v>
      </c>
      <c r="AA27" s="50">
        <f>IFERROR(INDEX(Nestings_Cost!$D$5:$J$5,Z27),0)</f>
        <v>1</v>
      </c>
      <c r="AB27" s="29">
        <v>18.118411000000002</v>
      </c>
      <c r="AC27" s="32">
        <f>AB27*AA27</f>
        <v>18.118411000000002</v>
      </c>
      <c r="AD27" s="34">
        <f>IFERROR(INDEX(Nestings_Cost!$D$55:$J$55,Z27),0)</f>
        <v>20.731999999999999</v>
      </c>
      <c r="AE27" s="34">
        <f>IFERROR(INDEX(Nestings_Cost!$D$56:$J$56,Z27),0)</f>
        <v>20.731999999999999</v>
      </c>
      <c r="AF27" s="34">
        <f>IFERROR(INDEX(Nestings_Cost!$D$57:$J$57,Z27),0)</f>
        <v>15.673999999999999</v>
      </c>
      <c r="AG27" s="30">
        <v>6.4667134490740746E-3</v>
      </c>
      <c r="AH27" s="33">
        <f>AG27*AA27</f>
        <v>6.4667134490740746E-3</v>
      </c>
      <c r="AI27" s="35">
        <f>IFERROR(INDEX(Nestings_Cost!$D$20:$J$20,Z27),0)</f>
        <v>1.3407771446759259E-2</v>
      </c>
      <c r="AJ27" s="34">
        <f>IFERROR(INDEX(Nestings_Cost!$D$58:$J$58,Z27),0)</f>
        <v>0</v>
      </c>
      <c r="AK27" s="34">
        <f>IFERROR(INDEX(Nestings_Cost!$D$59:$J$59,Z27),0)</f>
        <v>0</v>
      </c>
      <c r="AL27" s="29">
        <v>0</v>
      </c>
      <c r="AM27" s="32">
        <f>AL27*AA27</f>
        <v>0</v>
      </c>
      <c r="AN27" s="34">
        <f>IFERROR(INDEX(Nestings_Cost!$D$60:$J$60,Z27),0)</f>
        <v>0</v>
      </c>
    </row>
    <row r="28" spans="2:40" ht="56.1" customHeight="1" thickTop="1" thickBot="1" x14ac:dyDescent="0.35">
      <c r="B28" s="48"/>
      <c r="C28" s="48"/>
      <c r="D28" s="48"/>
      <c r="E28" s="48">
        <v>4</v>
      </c>
      <c r="F28" s="48">
        <v>21403</v>
      </c>
      <c r="G28" s="19"/>
      <c r="H28" s="18">
        <v>1</v>
      </c>
      <c r="I28" s="18">
        <f>IFERROR(U28/AA28,0)</f>
        <v>1</v>
      </c>
      <c r="J28" s="32">
        <f>IFERROR((V28*AD28)/AC28,0)</f>
        <v>9.0649580562004015</v>
      </c>
      <c r="K28" s="32">
        <f>IFERROR((V28*AE28)/AC28,0)</f>
        <v>9.0649580562004015</v>
      </c>
      <c r="L28" s="32">
        <f>IFERROR((V28*AF28)/AC28,0)</f>
        <v>6.8533741352925475</v>
      </c>
      <c r="M28" s="32">
        <f>IFERROR((W28*AJ28)/AH28,0)</f>
        <v>0</v>
      </c>
      <c r="N28" s="32">
        <f>IFERROR((W28*AK28)/AH28,0)</f>
        <v>0</v>
      </c>
      <c r="O28" s="32">
        <f>IFERROR((X28*AN28)/AM28,0)</f>
        <v>0</v>
      </c>
      <c r="P28" s="26">
        <f>IFERROR((W28*AI28)/AH28,0)</f>
        <v>2.6851606398965895E-3</v>
      </c>
      <c r="Q28" s="27">
        <f>J28+M28+N28+O28</f>
        <v>9.0649580562004015</v>
      </c>
      <c r="R28" s="27">
        <f>K28+M28+N28+O28</f>
        <v>9.0649580562004015</v>
      </c>
      <c r="S28" s="27">
        <f>L28+M28+N28+O28</f>
        <v>6.8533741352925475</v>
      </c>
      <c r="U28" s="28">
        <v>1</v>
      </c>
      <c r="V28" s="34">
        <f>INDEX(Parts_Cost!$J$5:'Parts_Cost'!$J$30,E28)</f>
        <v>7.92218</v>
      </c>
      <c r="W28" s="35">
        <f>INDEX(Parts_Cost!$O$5:'Parts_Cost'!$O$30,E28)</f>
        <v>1.2950820717592593E-3</v>
      </c>
      <c r="X28" s="34">
        <f>INDEX(Parts_Cost!$T$5:'Parts_Cost'!$T$30,E28)</f>
        <v>0</v>
      </c>
      <c r="Z28" s="28">
        <v>4</v>
      </c>
      <c r="AA28" s="50">
        <f>IFERROR(INDEX(Nestings_Cost!$D$5:$J$5,Z28),0)</f>
        <v>1</v>
      </c>
      <c r="AB28" s="29">
        <v>18.118411000000002</v>
      </c>
      <c r="AC28" s="32">
        <f>AB28*AA28</f>
        <v>18.118411000000002</v>
      </c>
      <c r="AD28" s="34">
        <f>IFERROR(INDEX(Nestings_Cost!$D$55:$J$55,Z28),0)</f>
        <v>20.731999999999999</v>
      </c>
      <c r="AE28" s="34">
        <f>IFERROR(INDEX(Nestings_Cost!$D$56:$J$56,Z28),0)</f>
        <v>20.731999999999999</v>
      </c>
      <c r="AF28" s="34">
        <f>IFERROR(INDEX(Nestings_Cost!$D$57:$J$57,Z28),0)</f>
        <v>15.673999999999999</v>
      </c>
      <c r="AG28" s="30">
        <v>6.4667134490740746E-3</v>
      </c>
      <c r="AH28" s="33">
        <f>AG28*AA28</f>
        <v>6.4667134490740746E-3</v>
      </c>
      <c r="AI28" s="35">
        <f>IFERROR(INDEX(Nestings_Cost!$D$20:$J$20,Z28),0)</f>
        <v>1.3407771446759259E-2</v>
      </c>
      <c r="AJ28" s="34">
        <f>IFERROR(INDEX(Nestings_Cost!$D$58:$J$58,Z28),0)</f>
        <v>0</v>
      </c>
      <c r="AK28" s="34">
        <f>IFERROR(INDEX(Nestings_Cost!$D$59:$J$59,Z28),0)</f>
        <v>0</v>
      </c>
      <c r="AL28" s="29">
        <v>0</v>
      </c>
      <c r="AM28" s="32">
        <f>AL28*AA28</f>
        <v>0</v>
      </c>
      <c r="AN28" s="34">
        <f>IFERROR(INDEX(Nestings_Cost!$D$60:$J$60,Z28),0)</f>
        <v>0</v>
      </c>
    </row>
    <row r="29" spans="2:40" ht="56.1" customHeight="1" thickTop="1" thickBot="1" x14ac:dyDescent="0.35">
      <c r="B29" s="48"/>
      <c r="C29" s="48"/>
      <c r="D29" s="48"/>
      <c r="E29" s="48">
        <v>8</v>
      </c>
      <c r="F29" s="48">
        <v>21407</v>
      </c>
      <c r="G29" s="19"/>
      <c r="H29" s="18">
        <v>1</v>
      </c>
      <c r="I29" s="18">
        <f>IFERROR(U29/AA29,0)</f>
        <v>1</v>
      </c>
      <c r="J29" s="32">
        <f>IFERROR((V29*AD29)/AC29,0)</f>
        <v>4.0497117520956989</v>
      </c>
      <c r="K29" s="32">
        <f>IFERROR((V29*AE29)/AC29,0)</f>
        <v>4.0497117520956989</v>
      </c>
      <c r="L29" s="32">
        <f>IFERROR((V29*AF29)/AC29,0)</f>
        <v>3.0617008490424462</v>
      </c>
      <c r="M29" s="32">
        <f>IFERROR((W29*AJ29)/AH29,0)</f>
        <v>0</v>
      </c>
      <c r="N29" s="32">
        <f>IFERROR((W29*AK29)/AH29,0)</f>
        <v>0</v>
      </c>
      <c r="O29" s="32">
        <f>IFERROR((X29*AN29)/AM29,0)</f>
        <v>0</v>
      </c>
      <c r="P29" s="26">
        <f>IFERROR((W29*AI29)/AH29,0)</f>
        <v>1.9882403430942614E-3</v>
      </c>
      <c r="Q29" s="27">
        <f>J29+M29+N29+O29</f>
        <v>4.0497117520956989</v>
      </c>
      <c r="R29" s="27">
        <f>K29+M29+N29+O29</f>
        <v>4.0497117520956989</v>
      </c>
      <c r="S29" s="27">
        <f>L29+M29+N29+O29</f>
        <v>3.0617008490424462</v>
      </c>
      <c r="U29" s="28">
        <v>1</v>
      </c>
      <c r="V29" s="34">
        <f>INDEX(Parts_Cost!$J$5:'Parts_Cost'!$J$30,E29)</f>
        <v>3.539183</v>
      </c>
      <c r="W29" s="35">
        <f>INDEX(Parts_Cost!$O$5:'Parts_Cost'!$O$30,E29)</f>
        <v>9.5894986111111108E-4</v>
      </c>
      <c r="X29" s="34">
        <f>INDEX(Parts_Cost!$T$5:'Parts_Cost'!$T$30,E29)</f>
        <v>0</v>
      </c>
      <c r="Z29" s="28">
        <v>4</v>
      </c>
      <c r="AA29" s="50">
        <f>IFERROR(INDEX(Nestings_Cost!$D$5:$J$5,Z29),0)</f>
        <v>1</v>
      </c>
      <c r="AB29" s="29">
        <v>18.118411000000002</v>
      </c>
      <c r="AC29" s="32">
        <f>AB29*AA29</f>
        <v>18.118411000000002</v>
      </c>
      <c r="AD29" s="34">
        <f>IFERROR(INDEX(Nestings_Cost!$D$55:$J$55,Z29),0)</f>
        <v>20.731999999999999</v>
      </c>
      <c r="AE29" s="34">
        <f>IFERROR(INDEX(Nestings_Cost!$D$56:$J$56,Z29),0)</f>
        <v>20.731999999999999</v>
      </c>
      <c r="AF29" s="34">
        <f>IFERROR(INDEX(Nestings_Cost!$D$57:$J$57,Z29),0)</f>
        <v>15.673999999999999</v>
      </c>
      <c r="AG29" s="30">
        <v>6.4667134490740746E-3</v>
      </c>
      <c r="AH29" s="33">
        <f>AG29*AA29</f>
        <v>6.4667134490740746E-3</v>
      </c>
      <c r="AI29" s="35">
        <f>IFERROR(INDEX(Nestings_Cost!$D$20:$J$20,Z29),0)</f>
        <v>1.3407771446759259E-2</v>
      </c>
      <c r="AJ29" s="34">
        <f>IFERROR(INDEX(Nestings_Cost!$D$58:$J$58,Z29),0)</f>
        <v>0</v>
      </c>
      <c r="AK29" s="34">
        <f>IFERROR(INDEX(Nestings_Cost!$D$59:$J$59,Z29),0)</f>
        <v>0</v>
      </c>
      <c r="AL29" s="29">
        <v>0</v>
      </c>
      <c r="AM29" s="32">
        <f>AL29*AA29</f>
        <v>0</v>
      </c>
      <c r="AN29" s="34">
        <f>IFERROR(INDEX(Nestings_Cost!$D$60:$J$60,Z29),0)</f>
        <v>0</v>
      </c>
    </row>
    <row r="30" spans="2:40" ht="56.1" customHeight="1" thickTop="1" thickBot="1" x14ac:dyDescent="0.35">
      <c r="B30" s="48"/>
      <c r="C30" s="48"/>
      <c r="D30" s="48"/>
      <c r="E30" s="48">
        <v>11</v>
      </c>
      <c r="F30" s="48">
        <v>21442</v>
      </c>
      <c r="G30" s="19"/>
      <c r="H30" s="18">
        <v>1</v>
      </c>
      <c r="I30" s="18">
        <f>IFERROR(U30/AA30,0)</f>
        <v>1</v>
      </c>
      <c r="J30" s="32">
        <f>IFERROR((V30*AD30)/AC30,0)</f>
        <v>1.521838227645901</v>
      </c>
      <c r="K30" s="32">
        <f>IFERROR((V30*AE30)/AC30,0)</f>
        <v>1.521838227645901</v>
      </c>
      <c r="L30" s="32">
        <f>IFERROR((V30*AF30)/AC30,0)</f>
        <v>1.150554330509447</v>
      </c>
      <c r="M30" s="32">
        <f>IFERROR((W30*AJ30)/AH30,0)</f>
        <v>0</v>
      </c>
      <c r="N30" s="32">
        <f>IFERROR((W30*AK30)/AH30,0)</f>
        <v>0</v>
      </c>
      <c r="O30" s="32">
        <f>IFERROR((X30*AN30)/AM30,0)</f>
        <v>0</v>
      </c>
      <c r="P30" s="26">
        <f>IFERROR((W30*AI30)/AH30,0)</f>
        <v>1.8561236358788863E-3</v>
      </c>
      <c r="Q30" s="27">
        <f>J30+M30+N30+O30</f>
        <v>1.521838227645901</v>
      </c>
      <c r="R30" s="27">
        <f>K30+M30+N30+O30</f>
        <v>1.521838227645901</v>
      </c>
      <c r="S30" s="27">
        <f>L30+M30+N30+O30</f>
        <v>1.150554330509447</v>
      </c>
      <c r="U30" s="28">
        <v>1</v>
      </c>
      <c r="V30" s="34">
        <f>INDEX(Parts_Cost!$J$5:'Parts_Cost'!$J$30,E30)</f>
        <v>1.329987</v>
      </c>
      <c r="W30" s="35">
        <f>INDEX(Parts_Cost!$O$5:'Parts_Cost'!$O$30,E30)</f>
        <v>8.9522854166666668E-4</v>
      </c>
      <c r="X30" s="34">
        <f>INDEX(Parts_Cost!$T$5:'Parts_Cost'!$T$30,E30)</f>
        <v>0</v>
      </c>
      <c r="Z30" s="28">
        <v>4</v>
      </c>
      <c r="AA30" s="50">
        <f>IFERROR(INDEX(Nestings_Cost!$D$5:$J$5,Z30),0)</f>
        <v>1</v>
      </c>
      <c r="AB30" s="29">
        <v>18.118411000000002</v>
      </c>
      <c r="AC30" s="32">
        <f>AB30*AA30</f>
        <v>18.118411000000002</v>
      </c>
      <c r="AD30" s="34">
        <f>IFERROR(INDEX(Nestings_Cost!$D$55:$J$55,Z30),0)</f>
        <v>20.731999999999999</v>
      </c>
      <c r="AE30" s="34">
        <f>IFERROR(INDEX(Nestings_Cost!$D$56:$J$56,Z30),0)</f>
        <v>20.731999999999999</v>
      </c>
      <c r="AF30" s="34">
        <f>IFERROR(INDEX(Nestings_Cost!$D$57:$J$57,Z30),0)</f>
        <v>15.673999999999999</v>
      </c>
      <c r="AG30" s="30">
        <v>6.4667134490740746E-3</v>
      </c>
      <c r="AH30" s="33">
        <f>AG30*AA30</f>
        <v>6.4667134490740746E-3</v>
      </c>
      <c r="AI30" s="35">
        <f>IFERROR(INDEX(Nestings_Cost!$D$20:$J$20,Z30),0)</f>
        <v>1.3407771446759259E-2</v>
      </c>
      <c r="AJ30" s="34">
        <f>IFERROR(INDEX(Nestings_Cost!$D$58:$J$58,Z30),0)</f>
        <v>0</v>
      </c>
      <c r="AK30" s="34">
        <f>IFERROR(INDEX(Nestings_Cost!$D$59:$J$59,Z30),0)</f>
        <v>0</v>
      </c>
      <c r="AL30" s="29">
        <v>0</v>
      </c>
      <c r="AM30" s="32">
        <f>AL30*AA30</f>
        <v>0</v>
      </c>
      <c r="AN30" s="34">
        <f>IFERROR(INDEX(Nestings_Cost!$D$60:$J$60,Z30),0)</f>
        <v>0</v>
      </c>
    </row>
    <row r="31" spans="2:40" ht="56.1" customHeight="1" thickTop="1" thickBot="1" x14ac:dyDescent="0.35">
      <c r="B31" s="48"/>
      <c r="C31" s="48"/>
      <c r="D31" s="48"/>
      <c r="E31" s="48">
        <v>13</v>
      </c>
      <c r="F31" s="48">
        <v>21489</v>
      </c>
      <c r="G31" s="19"/>
      <c r="H31" s="18">
        <v>2</v>
      </c>
      <c r="I31" s="18">
        <f>IFERROR(U31/AA31,0)</f>
        <v>2</v>
      </c>
      <c r="J31" s="32">
        <f>IFERROR((V31*AD31)/AC31,0)</f>
        <v>1.606741611281475</v>
      </c>
      <c r="K31" s="32">
        <f>IFERROR((V31*AE31)/AC31,0)</f>
        <v>1.606741611281475</v>
      </c>
      <c r="L31" s="32">
        <f>IFERROR((V31*AF31)/AC31,0)</f>
        <v>1.2147437784693149</v>
      </c>
      <c r="M31" s="32">
        <f>IFERROR((W31*AJ31)/AH31,0)</f>
        <v>0</v>
      </c>
      <c r="N31" s="32">
        <f>IFERROR((W31*AK31)/AH31,0)</f>
        <v>0</v>
      </c>
      <c r="O31" s="32">
        <f>IFERROR((X31*AN31)/AM31,0)</f>
        <v>0</v>
      </c>
      <c r="P31" s="26">
        <f>IFERROR((W31*AI31)/AH31,0)</f>
        <v>1.5251662595460792E-3</v>
      </c>
      <c r="Q31" s="27">
        <f>J31+M31+N31+O31</f>
        <v>1.606741611281475</v>
      </c>
      <c r="R31" s="27">
        <f>K31+M31+N31+O31</f>
        <v>1.606741611281475</v>
      </c>
      <c r="S31" s="27">
        <f>L31+M31+N31+O31</f>
        <v>1.2147437784693149</v>
      </c>
      <c r="U31" s="28">
        <v>2</v>
      </c>
      <c r="V31" s="34">
        <f>INDEX(Parts_Cost!$J$5:'Parts_Cost'!$J$30,E31)</f>
        <v>1.4041870000000001</v>
      </c>
      <c r="W31" s="35">
        <f>INDEX(Parts_Cost!$O$5:'Parts_Cost'!$O$30,E31)</f>
        <v>7.3560421296296296E-4</v>
      </c>
      <c r="X31" s="34">
        <f>INDEX(Parts_Cost!$T$5:'Parts_Cost'!$T$30,E31)</f>
        <v>0</v>
      </c>
      <c r="Z31" s="28">
        <v>4</v>
      </c>
      <c r="AA31" s="50">
        <f>IFERROR(INDEX(Nestings_Cost!$D$5:$J$5,Z31),0)</f>
        <v>1</v>
      </c>
      <c r="AB31" s="29">
        <v>18.118411000000002</v>
      </c>
      <c r="AC31" s="32">
        <f>AB31*AA31</f>
        <v>18.118411000000002</v>
      </c>
      <c r="AD31" s="34">
        <f>IFERROR(INDEX(Nestings_Cost!$D$55:$J$55,Z31),0)</f>
        <v>20.731999999999999</v>
      </c>
      <c r="AE31" s="34">
        <f>IFERROR(INDEX(Nestings_Cost!$D$56:$J$56,Z31),0)</f>
        <v>20.731999999999999</v>
      </c>
      <c r="AF31" s="34">
        <f>IFERROR(INDEX(Nestings_Cost!$D$57:$J$57,Z31),0)</f>
        <v>15.673999999999999</v>
      </c>
      <c r="AG31" s="30">
        <v>6.4667134490740746E-3</v>
      </c>
      <c r="AH31" s="33">
        <f>AG31*AA31</f>
        <v>6.4667134490740746E-3</v>
      </c>
      <c r="AI31" s="35">
        <f>IFERROR(INDEX(Nestings_Cost!$D$20:$J$20,Z31),0)</f>
        <v>1.3407771446759259E-2</v>
      </c>
      <c r="AJ31" s="34">
        <f>IFERROR(INDEX(Nestings_Cost!$D$58:$J$58,Z31),0)</f>
        <v>0</v>
      </c>
      <c r="AK31" s="34">
        <f>IFERROR(INDEX(Nestings_Cost!$D$59:$J$59,Z31),0)</f>
        <v>0</v>
      </c>
      <c r="AL31" s="29">
        <v>0</v>
      </c>
      <c r="AM31" s="32">
        <f>AL31*AA31</f>
        <v>0</v>
      </c>
      <c r="AN31" s="34">
        <f>IFERROR(INDEX(Nestings_Cost!$D$60:$J$60,Z31),0)</f>
        <v>0</v>
      </c>
    </row>
    <row r="32" spans="2:40" ht="56.1" customHeight="1" thickTop="1" thickBot="1" x14ac:dyDescent="0.35">
      <c r="B32" s="48"/>
      <c r="C32" s="48"/>
      <c r="D32" s="48"/>
      <c r="E32" s="48">
        <v>18</v>
      </c>
      <c r="F32" s="48">
        <v>51220</v>
      </c>
      <c r="G32" s="19"/>
      <c r="H32" s="18">
        <v>6</v>
      </c>
      <c r="I32" s="18">
        <f>IFERROR(U32/AA32,0)</f>
        <v>6</v>
      </c>
      <c r="J32" s="32">
        <f>IFERROR((V32*AD32)/AC32,0)</f>
        <v>5.566435180215306E-2</v>
      </c>
      <c r="K32" s="32">
        <f>IFERROR((V32*AE32)/AC32,0)</f>
        <v>5.566435180215306E-2</v>
      </c>
      <c r="L32" s="32">
        <f>IFERROR((V32*AF32)/AC32,0)</f>
        <v>4.2083882411101059E-2</v>
      </c>
      <c r="M32" s="32">
        <f>IFERROR((W32*AJ32)/AH32,0)</f>
        <v>0</v>
      </c>
      <c r="N32" s="32">
        <f>IFERROR((W32*AK32)/AH32,0)</f>
        <v>0</v>
      </c>
      <c r="O32" s="32">
        <f>IFERROR((X32*AN32)/AM32,0)</f>
        <v>0</v>
      </c>
      <c r="P32" s="26">
        <f>IFERROR((W32*AI32)/AH32,0)</f>
        <v>7.6170190729815673E-5</v>
      </c>
      <c r="Q32" s="27">
        <f>J32+M32+N32+O32</f>
        <v>5.566435180215306E-2</v>
      </c>
      <c r="R32" s="27">
        <f>K32+M32+N32+O32</f>
        <v>5.566435180215306E-2</v>
      </c>
      <c r="S32" s="27">
        <f>L32+M32+N32+O32</f>
        <v>4.2083882411101059E-2</v>
      </c>
      <c r="U32" s="28">
        <v>6</v>
      </c>
      <c r="V32" s="34">
        <f>INDEX(Parts_Cost!$J$5:'Parts_Cost'!$J$30,E32)</f>
        <v>4.8647000000000003E-2</v>
      </c>
      <c r="W32" s="35">
        <f>INDEX(Parts_Cost!$O$5:'Parts_Cost'!$O$30,E32)</f>
        <v>3.6737708333333337E-5</v>
      </c>
      <c r="X32" s="34">
        <f>INDEX(Parts_Cost!$T$5:'Parts_Cost'!$T$30,E32)</f>
        <v>0</v>
      </c>
      <c r="Z32" s="28">
        <v>4</v>
      </c>
      <c r="AA32" s="50">
        <f>IFERROR(INDEX(Nestings_Cost!$D$5:$J$5,Z32),0)</f>
        <v>1</v>
      </c>
      <c r="AB32" s="29">
        <v>18.118411000000002</v>
      </c>
      <c r="AC32" s="32">
        <f>AB32*AA32</f>
        <v>18.118411000000002</v>
      </c>
      <c r="AD32" s="34">
        <f>IFERROR(INDEX(Nestings_Cost!$D$55:$J$55,Z32),0)</f>
        <v>20.731999999999999</v>
      </c>
      <c r="AE32" s="34">
        <f>IFERROR(INDEX(Nestings_Cost!$D$56:$J$56,Z32),0)</f>
        <v>20.731999999999999</v>
      </c>
      <c r="AF32" s="34">
        <f>IFERROR(INDEX(Nestings_Cost!$D$57:$J$57,Z32),0)</f>
        <v>15.673999999999999</v>
      </c>
      <c r="AG32" s="30">
        <v>6.4667134490740746E-3</v>
      </c>
      <c r="AH32" s="33">
        <f>AG32*AA32</f>
        <v>6.4667134490740746E-3</v>
      </c>
      <c r="AI32" s="35">
        <f>IFERROR(INDEX(Nestings_Cost!$D$20:$J$20,Z32),0)</f>
        <v>1.3407771446759259E-2</v>
      </c>
      <c r="AJ32" s="34">
        <f>IFERROR(INDEX(Nestings_Cost!$D$58:$J$58,Z32),0)</f>
        <v>0</v>
      </c>
      <c r="AK32" s="34">
        <f>IFERROR(INDEX(Nestings_Cost!$D$59:$J$59,Z32),0)</f>
        <v>0</v>
      </c>
      <c r="AL32" s="29">
        <v>0</v>
      </c>
      <c r="AM32" s="32">
        <f>AL32*AA32</f>
        <v>0</v>
      </c>
      <c r="AN32" s="34">
        <f>IFERROR(INDEX(Nestings_Cost!$D$60:$J$60,Z32),0)</f>
        <v>0</v>
      </c>
    </row>
    <row r="33" spans="2:40" ht="15" thickTop="1" x14ac:dyDescent="0.3"/>
    <row r="34" spans="2:40" ht="56.1" customHeight="1" thickBot="1" x14ac:dyDescent="0.35">
      <c r="B34" s="47">
        <v>5</v>
      </c>
      <c r="C34" s="47">
        <v>38036</v>
      </c>
      <c r="D34" s="47">
        <v>1</v>
      </c>
      <c r="E34" s="47"/>
      <c r="F34" s="47"/>
      <c r="G34" s="37"/>
      <c r="H34" s="36">
        <f>SUM(H35:H39)</f>
        <v>4</v>
      </c>
      <c r="I34" s="36">
        <f>SUM(I35:I39)</f>
        <v>4</v>
      </c>
      <c r="J34" s="39">
        <f>IFERROR(AD34/AA34,0)</f>
        <v>3.4609999999999999</v>
      </c>
      <c r="K34" s="39">
        <f>IFERROR(AE34/AA34,0)</f>
        <v>3.4609999999999999</v>
      </c>
      <c r="L34" s="39">
        <f>IFERROR(AF34/AA34,0)</f>
        <v>1.6679999999999999</v>
      </c>
      <c r="M34" s="39">
        <f>IFERROR(AJ34/AA34,0)</f>
        <v>0</v>
      </c>
      <c r="N34" s="39">
        <f>IFERROR(AK34/AA34,0)</f>
        <v>0</v>
      </c>
      <c r="O34" s="39">
        <f>IFERROR(AN34/AA34,0)</f>
        <v>0</v>
      </c>
      <c r="P34" s="38">
        <f>IFERROR(AI34/AA34,0)</f>
        <v>5.451330405092593E-3</v>
      </c>
      <c r="Q34" s="39">
        <f>J34+M34+N34+O34</f>
        <v>3.4609999999999999</v>
      </c>
      <c r="R34" s="39">
        <f>K34+M34+N34+O34</f>
        <v>3.4609999999999999</v>
      </c>
      <c r="S34" s="39">
        <f>L34+M34+N34+O34</f>
        <v>1.6679999999999999</v>
      </c>
      <c r="U34" s="49">
        <f>SUM(U35:U39)</f>
        <v>4</v>
      </c>
      <c r="V34" s="40">
        <f>AC34</f>
        <v>2.6997960000000001</v>
      </c>
      <c r="W34" s="41">
        <f>AH34</f>
        <v>6.4319475462962968E-3</v>
      </c>
      <c r="X34" s="40">
        <f>AM34</f>
        <v>0</v>
      </c>
      <c r="Z34" s="36">
        <v>5</v>
      </c>
      <c r="AA34" s="51">
        <f>IFERROR(INDEX(Nestings_Cost!$D$5:$J$5,Z34),0)</f>
        <v>1</v>
      </c>
      <c r="AB34" s="39">
        <v>2.6997960000000001</v>
      </c>
      <c r="AC34" s="39">
        <f>AB34*AA34</f>
        <v>2.6997960000000001</v>
      </c>
      <c r="AD34" s="40">
        <f>IFERROR(INDEX(Nestings_Cost!$D$55:$J$55,Z34),0)</f>
        <v>3.4609999999999999</v>
      </c>
      <c r="AE34" s="40">
        <f>IFERROR(INDEX(Nestings_Cost!$D$56:$J$56,Z34),0)</f>
        <v>3.4609999999999999</v>
      </c>
      <c r="AF34" s="40">
        <f>IFERROR(INDEX(Nestings_Cost!$D$57:$J$57,Z34),0)</f>
        <v>1.6679999999999999</v>
      </c>
      <c r="AG34" s="38">
        <v>6.4319475462962968E-3</v>
      </c>
      <c r="AH34" s="38">
        <f>AG34*AA34</f>
        <v>6.4319475462962968E-3</v>
      </c>
      <c r="AI34" s="41">
        <f>IFERROR(INDEX(Nestings_Cost!$D$20:$J$20,Z34),0)</f>
        <v>5.451330405092593E-3</v>
      </c>
      <c r="AJ34" s="40">
        <f>IFERROR(INDEX(Nestings_Cost!$D$58:$J$58,Z34),0)</f>
        <v>0</v>
      </c>
      <c r="AK34" s="40">
        <f>IFERROR(INDEX(Nestings_Cost!$D$59:$J$59,Z34),0)</f>
        <v>0</v>
      </c>
      <c r="AL34" s="39">
        <v>0</v>
      </c>
      <c r="AM34" s="39">
        <f>AL34*AA34</f>
        <v>0</v>
      </c>
      <c r="AN34" s="40">
        <f>IFERROR(INDEX(Nestings_Cost!$D$60:$J$60,Z34),0)</f>
        <v>0</v>
      </c>
    </row>
    <row r="35" spans="2:40" ht="15" thickTop="1" x14ac:dyDescent="0.3"/>
    <row r="36" spans="2:40" ht="56.1" customHeight="1" thickBot="1" x14ac:dyDescent="0.35">
      <c r="B36" s="48"/>
      <c r="C36" s="48"/>
      <c r="D36" s="48"/>
      <c r="E36" s="48">
        <v>19</v>
      </c>
      <c r="F36" s="48">
        <v>10407</v>
      </c>
      <c r="G36" s="19"/>
      <c r="H36" s="18">
        <v>1</v>
      </c>
      <c r="I36" s="18">
        <f>IFERROR(U36/AA36,0)</f>
        <v>1</v>
      </c>
      <c r="J36" s="32">
        <f>IFERROR((V36*AD36)/AC36,0)</f>
        <v>0.86524999999999996</v>
      </c>
      <c r="K36" s="32">
        <f>IFERROR((V36*AE36)/AC36,0)</f>
        <v>0.86524999999999996</v>
      </c>
      <c r="L36" s="32">
        <f>IFERROR((V36*AF36)/AC36,0)</f>
        <v>0.41699999999999998</v>
      </c>
      <c r="M36" s="32">
        <f>IFERROR((W36*AJ36)/AH36,0)</f>
        <v>0</v>
      </c>
      <c r="N36" s="32">
        <f>IFERROR((W36*AK36)/AH36,0)</f>
        <v>0</v>
      </c>
      <c r="O36" s="32">
        <f>IFERROR((X36*AN36)/AM36,0)</f>
        <v>0</v>
      </c>
      <c r="P36" s="26">
        <f>IFERROR((W36*AI36)/AH36,0)</f>
        <v>1.355816258228995E-3</v>
      </c>
      <c r="Q36" s="27">
        <f>J36+M36+N36+O36</f>
        <v>0.86524999999999996</v>
      </c>
      <c r="R36" s="27">
        <f>K36+M36+N36+O36</f>
        <v>0.86524999999999996</v>
      </c>
      <c r="S36" s="27">
        <f>L36+M36+N36+O36</f>
        <v>0.41699999999999998</v>
      </c>
      <c r="U36" s="28">
        <v>1</v>
      </c>
      <c r="V36" s="34">
        <f>INDEX(Parts_Cost!$J$5:'Parts_Cost'!$J$30,E36)</f>
        <v>0.67494900000000002</v>
      </c>
      <c r="W36" s="35">
        <f>INDEX(Parts_Cost!$O$5:'Parts_Cost'!$O$30,E36)</f>
        <v>1.599708402777778E-3</v>
      </c>
      <c r="X36" s="34">
        <f>INDEX(Parts_Cost!$T$5:'Parts_Cost'!$T$30,E36)</f>
        <v>0</v>
      </c>
      <c r="Z36" s="28">
        <v>5</v>
      </c>
      <c r="AA36" s="50">
        <f>IFERROR(INDEX(Nestings_Cost!$D$5:$J$5,Z36),0)</f>
        <v>1</v>
      </c>
      <c r="AB36" s="29">
        <v>2.6997960000000001</v>
      </c>
      <c r="AC36" s="32">
        <f>AB36*AA36</f>
        <v>2.6997960000000001</v>
      </c>
      <c r="AD36" s="34">
        <f>IFERROR(INDEX(Nestings_Cost!$D$55:$J$55,Z36),0)</f>
        <v>3.4609999999999999</v>
      </c>
      <c r="AE36" s="34">
        <f>IFERROR(INDEX(Nestings_Cost!$D$56:$J$56,Z36),0)</f>
        <v>3.4609999999999999</v>
      </c>
      <c r="AF36" s="34">
        <f>IFERROR(INDEX(Nestings_Cost!$D$57:$J$57,Z36),0)</f>
        <v>1.6679999999999999</v>
      </c>
      <c r="AG36" s="30">
        <v>6.4319475462962968E-3</v>
      </c>
      <c r="AH36" s="33">
        <f>AG36*AA36</f>
        <v>6.4319475462962968E-3</v>
      </c>
      <c r="AI36" s="35">
        <f>IFERROR(INDEX(Nestings_Cost!$D$20:$J$20,Z36),0)</f>
        <v>5.451330405092593E-3</v>
      </c>
      <c r="AJ36" s="34">
        <f>IFERROR(INDEX(Nestings_Cost!$D$58:$J$58,Z36),0)</f>
        <v>0</v>
      </c>
      <c r="AK36" s="34">
        <f>IFERROR(INDEX(Nestings_Cost!$D$59:$J$59,Z36),0)</f>
        <v>0</v>
      </c>
      <c r="AL36" s="29">
        <v>0</v>
      </c>
      <c r="AM36" s="32">
        <f>AL36*AA36</f>
        <v>0</v>
      </c>
      <c r="AN36" s="34">
        <f>IFERROR(INDEX(Nestings_Cost!$D$60:$J$60,Z36),0)</f>
        <v>0</v>
      </c>
    </row>
    <row r="37" spans="2:40" ht="56.1" customHeight="1" thickTop="1" thickBot="1" x14ac:dyDescent="0.35">
      <c r="B37" s="48"/>
      <c r="C37" s="48"/>
      <c r="D37" s="48"/>
      <c r="E37" s="48">
        <v>20</v>
      </c>
      <c r="F37" s="48">
        <v>10408</v>
      </c>
      <c r="G37" s="19"/>
      <c r="H37" s="18">
        <v>1</v>
      </c>
      <c r="I37" s="18">
        <f>IFERROR(U37/AA37,0)</f>
        <v>1</v>
      </c>
      <c r="J37" s="32">
        <f>IFERROR((V37*AD37)/AC37,0)</f>
        <v>0.86524999999999996</v>
      </c>
      <c r="K37" s="32">
        <f>IFERROR((V37*AE37)/AC37,0)</f>
        <v>0.86524999999999996</v>
      </c>
      <c r="L37" s="32">
        <f>IFERROR((V37*AF37)/AC37,0)</f>
        <v>0.41699999999999998</v>
      </c>
      <c r="M37" s="32">
        <f>IFERROR((W37*AJ37)/AH37,0)</f>
        <v>0</v>
      </c>
      <c r="N37" s="32">
        <f>IFERROR((W37*AK37)/AH37,0)</f>
        <v>0</v>
      </c>
      <c r="O37" s="32">
        <f>IFERROR((X37*AN37)/AM37,0)</f>
        <v>0</v>
      </c>
      <c r="P37" s="26">
        <f>IFERROR((W37*AI37)/AH37,0)</f>
        <v>1.3458222357819437E-3</v>
      </c>
      <c r="Q37" s="27">
        <f>J37+M37+N37+O37</f>
        <v>0.86524999999999996</v>
      </c>
      <c r="R37" s="27">
        <f>K37+M37+N37+O37</f>
        <v>0.86524999999999996</v>
      </c>
      <c r="S37" s="27">
        <f>L37+M37+N37+O37</f>
        <v>0.41699999999999998</v>
      </c>
      <c r="U37" s="28">
        <v>1</v>
      </c>
      <c r="V37" s="34">
        <f>INDEX(Parts_Cost!$J$5:'Parts_Cost'!$J$30,E37)</f>
        <v>0.67494900000000002</v>
      </c>
      <c r="W37" s="35">
        <f>INDEX(Parts_Cost!$O$5:'Parts_Cost'!$O$30,E37)</f>
        <v>1.5879165972222224E-3</v>
      </c>
      <c r="X37" s="34">
        <f>INDEX(Parts_Cost!$T$5:'Parts_Cost'!$T$30,E37)</f>
        <v>0</v>
      </c>
      <c r="Z37" s="28">
        <v>5</v>
      </c>
      <c r="AA37" s="50">
        <f>IFERROR(INDEX(Nestings_Cost!$D$5:$J$5,Z37),0)</f>
        <v>1</v>
      </c>
      <c r="AB37" s="29">
        <v>2.6997960000000001</v>
      </c>
      <c r="AC37" s="32">
        <f>AB37*AA37</f>
        <v>2.6997960000000001</v>
      </c>
      <c r="AD37" s="34">
        <f>IFERROR(INDEX(Nestings_Cost!$D$55:$J$55,Z37),0)</f>
        <v>3.4609999999999999</v>
      </c>
      <c r="AE37" s="34">
        <f>IFERROR(INDEX(Nestings_Cost!$D$56:$J$56,Z37),0)</f>
        <v>3.4609999999999999</v>
      </c>
      <c r="AF37" s="34">
        <f>IFERROR(INDEX(Nestings_Cost!$D$57:$J$57,Z37),0)</f>
        <v>1.6679999999999999</v>
      </c>
      <c r="AG37" s="30">
        <v>6.4319475462962968E-3</v>
      </c>
      <c r="AH37" s="33">
        <f>AG37*AA37</f>
        <v>6.4319475462962968E-3</v>
      </c>
      <c r="AI37" s="35">
        <f>IFERROR(INDEX(Nestings_Cost!$D$20:$J$20,Z37),0)</f>
        <v>5.451330405092593E-3</v>
      </c>
      <c r="AJ37" s="34">
        <f>IFERROR(INDEX(Nestings_Cost!$D$58:$J$58,Z37),0)</f>
        <v>0</v>
      </c>
      <c r="AK37" s="34">
        <f>IFERROR(INDEX(Nestings_Cost!$D$59:$J$59,Z37),0)</f>
        <v>0</v>
      </c>
      <c r="AL37" s="29">
        <v>0</v>
      </c>
      <c r="AM37" s="32">
        <f>AL37*AA37</f>
        <v>0</v>
      </c>
      <c r="AN37" s="34">
        <f>IFERROR(INDEX(Nestings_Cost!$D$60:$J$60,Z37),0)</f>
        <v>0</v>
      </c>
    </row>
    <row r="38" spans="2:40" ht="56.1" customHeight="1" thickTop="1" thickBot="1" x14ac:dyDescent="0.35">
      <c r="B38" s="48"/>
      <c r="C38" s="48"/>
      <c r="D38" s="48"/>
      <c r="E38" s="48">
        <v>21</v>
      </c>
      <c r="F38" s="48">
        <v>10409</v>
      </c>
      <c r="G38" s="19"/>
      <c r="H38" s="18">
        <v>2</v>
      </c>
      <c r="I38" s="18">
        <f>IFERROR(U38/AA38,0)</f>
        <v>2</v>
      </c>
      <c r="J38" s="32">
        <f>IFERROR((V38*AD38)/AC38,0)</f>
        <v>0.86524999999999996</v>
      </c>
      <c r="K38" s="32">
        <f>IFERROR((V38*AE38)/AC38,0)</f>
        <v>0.86524999999999996</v>
      </c>
      <c r="L38" s="32">
        <f>IFERROR((V38*AF38)/AC38,0)</f>
        <v>0.41699999999999998</v>
      </c>
      <c r="M38" s="32">
        <f>IFERROR((W38*AJ38)/AH38,0)</f>
        <v>0</v>
      </c>
      <c r="N38" s="32">
        <f>IFERROR((W38*AK38)/AH38,0)</f>
        <v>0</v>
      </c>
      <c r="O38" s="32">
        <f>IFERROR((X38*AN38)/AM38,0)</f>
        <v>0</v>
      </c>
      <c r="P38" s="26">
        <f>IFERROR((W38*AI38)/AH38,0)</f>
        <v>1.374845955540827E-3</v>
      </c>
      <c r="Q38" s="27">
        <f>J38+M38+N38+O38</f>
        <v>0.86524999999999996</v>
      </c>
      <c r="R38" s="27">
        <f>K38+M38+N38+O38</f>
        <v>0.86524999999999996</v>
      </c>
      <c r="S38" s="27">
        <f>L38+M38+N38+O38</f>
        <v>0.41699999999999998</v>
      </c>
      <c r="U38" s="28">
        <v>2</v>
      </c>
      <c r="V38" s="34">
        <f>INDEX(Parts_Cost!$J$5:'Parts_Cost'!$J$30,E38)</f>
        <v>0.67494900000000002</v>
      </c>
      <c r="W38" s="35">
        <f>INDEX(Parts_Cost!$O$5:'Parts_Cost'!$O$30,E38)</f>
        <v>1.622161273148148E-3</v>
      </c>
      <c r="X38" s="34">
        <f>INDEX(Parts_Cost!$T$5:'Parts_Cost'!$T$30,E38)</f>
        <v>0</v>
      </c>
      <c r="Z38" s="28">
        <v>5</v>
      </c>
      <c r="AA38" s="50">
        <f>IFERROR(INDEX(Nestings_Cost!$D$5:$J$5,Z38),0)</f>
        <v>1</v>
      </c>
      <c r="AB38" s="29">
        <v>2.6997960000000001</v>
      </c>
      <c r="AC38" s="32">
        <f>AB38*AA38</f>
        <v>2.6997960000000001</v>
      </c>
      <c r="AD38" s="34">
        <f>IFERROR(INDEX(Nestings_Cost!$D$55:$J$55,Z38),0)</f>
        <v>3.4609999999999999</v>
      </c>
      <c r="AE38" s="34">
        <f>IFERROR(INDEX(Nestings_Cost!$D$56:$J$56,Z38),0)</f>
        <v>3.4609999999999999</v>
      </c>
      <c r="AF38" s="34">
        <f>IFERROR(INDEX(Nestings_Cost!$D$57:$J$57,Z38),0)</f>
        <v>1.6679999999999999</v>
      </c>
      <c r="AG38" s="30">
        <v>6.4319475462962968E-3</v>
      </c>
      <c r="AH38" s="33">
        <f>AG38*AA38</f>
        <v>6.4319475462962968E-3</v>
      </c>
      <c r="AI38" s="35">
        <f>IFERROR(INDEX(Nestings_Cost!$D$20:$J$20,Z38),0)</f>
        <v>5.451330405092593E-3</v>
      </c>
      <c r="AJ38" s="34">
        <f>IFERROR(INDEX(Nestings_Cost!$D$58:$J$58,Z38),0)</f>
        <v>0</v>
      </c>
      <c r="AK38" s="34">
        <f>IFERROR(INDEX(Nestings_Cost!$D$59:$J$59,Z38),0)</f>
        <v>0</v>
      </c>
      <c r="AL38" s="29">
        <v>0</v>
      </c>
      <c r="AM38" s="32">
        <f>AL38*AA38</f>
        <v>0</v>
      </c>
      <c r="AN38" s="34">
        <f>IFERROR(INDEX(Nestings_Cost!$D$60:$J$60,Z38),0)</f>
        <v>0</v>
      </c>
    </row>
    <row r="39" spans="2:40" ht="15" thickTop="1" x14ac:dyDescent="0.3"/>
    <row r="40" spans="2:40" ht="56.1" customHeight="1" thickBot="1" x14ac:dyDescent="0.35">
      <c r="B40" s="47">
        <v>6</v>
      </c>
      <c r="C40" s="47">
        <v>38035</v>
      </c>
      <c r="D40" s="47">
        <v>1</v>
      </c>
      <c r="E40" s="47"/>
      <c r="F40" s="47"/>
      <c r="G40" s="37"/>
      <c r="H40" s="36">
        <f>SUM(H41:H46)</f>
        <v>6</v>
      </c>
      <c r="I40" s="36">
        <f>SUM(I41:I46)</f>
        <v>6</v>
      </c>
      <c r="J40" s="39">
        <f>IFERROR(AD40/AA40,0)</f>
        <v>12.885</v>
      </c>
      <c r="K40" s="39">
        <f>IFERROR(AE40/AA40,0)</f>
        <v>12.885</v>
      </c>
      <c r="L40" s="39">
        <f>IFERROR(AF40/AA40,0)</f>
        <v>4.3919999999999995</v>
      </c>
      <c r="M40" s="39">
        <f>IFERROR(AJ40/AA40,0)</f>
        <v>0</v>
      </c>
      <c r="N40" s="39">
        <f>IFERROR(AK40/AA40,0)</f>
        <v>0</v>
      </c>
      <c r="O40" s="39">
        <f>IFERROR(AN40/AA40,0)</f>
        <v>0</v>
      </c>
      <c r="P40" s="38">
        <f>IFERROR(AI40/AA40,0)</f>
        <v>5.2610947222222221E-3</v>
      </c>
      <c r="Q40" s="39">
        <f>J40+M40+N40+O40</f>
        <v>12.885</v>
      </c>
      <c r="R40" s="39">
        <f>K40+M40+N40+O40</f>
        <v>12.885</v>
      </c>
      <c r="S40" s="39">
        <f>L40+M40+N40+O40</f>
        <v>4.3919999999999995</v>
      </c>
      <c r="U40" s="49">
        <f>SUM(U41:U46)</f>
        <v>6</v>
      </c>
      <c r="V40" s="40">
        <f>AC40</f>
        <v>5.1766100000000002</v>
      </c>
      <c r="W40" s="41">
        <f>AH40</f>
        <v>3.4657879166666667E-3</v>
      </c>
      <c r="X40" s="40">
        <f>AM40</f>
        <v>0</v>
      </c>
      <c r="Z40" s="36">
        <v>6</v>
      </c>
      <c r="AA40" s="51">
        <f>IFERROR(INDEX(Nestings_Cost!$D$5:$J$5,Z40),0)</f>
        <v>1</v>
      </c>
      <c r="AB40" s="39">
        <v>5.1766100000000002</v>
      </c>
      <c r="AC40" s="39">
        <f>AB40*AA40</f>
        <v>5.1766100000000002</v>
      </c>
      <c r="AD40" s="40">
        <f>IFERROR(INDEX(Nestings_Cost!$D$55:$J$55,Z40),0)</f>
        <v>12.885</v>
      </c>
      <c r="AE40" s="40">
        <f>IFERROR(INDEX(Nestings_Cost!$D$56:$J$56,Z40),0)</f>
        <v>12.885</v>
      </c>
      <c r="AF40" s="40">
        <f>IFERROR(INDEX(Nestings_Cost!$D$57:$J$57,Z40),0)</f>
        <v>4.3919999999999995</v>
      </c>
      <c r="AG40" s="38">
        <v>3.4657879166666667E-3</v>
      </c>
      <c r="AH40" s="38">
        <f>AG40*AA40</f>
        <v>3.4657879166666667E-3</v>
      </c>
      <c r="AI40" s="41">
        <f>IFERROR(INDEX(Nestings_Cost!$D$20:$J$20,Z40),0)</f>
        <v>5.2610947222222221E-3</v>
      </c>
      <c r="AJ40" s="40">
        <f>IFERROR(INDEX(Nestings_Cost!$D$58:$J$58,Z40),0)</f>
        <v>0</v>
      </c>
      <c r="AK40" s="40">
        <f>IFERROR(INDEX(Nestings_Cost!$D$59:$J$59,Z40),0)</f>
        <v>0</v>
      </c>
      <c r="AL40" s="39">
        <v>0</v>
      </c>
      <c r="AM40" s="39">
        <f>AL40*AA40</f>
        <v>0</v>
      </c>
      <c r="AN40" s="40">
        <f>IFERROR(INDEX(Nestings_Cost!$D$60:$J$60,Z40),0)</f>
        <v>0</v>
      </c>
    </row>
    <row r="41" spans="2:40" ht="15" thickTop="1" x14ac:dyDescent="0.3"/>
    <row r="42" spans="2:40" ht="56.1" customHeight="1" thickBot="1" x14ac:dyDescent="0.35">
      <c r="B42" s="48"/>
      <c r="C42" s="48"/>
      <c r="D42" s="48"/>
      <c r="E42" s="48">
        <v>22</v>
      </c>
      <c r="F42" s="48">
        <v>21433</v>
      </c>
      <c r="G42" s="19"/>
      <c r="H42" s="18">
        <v>1</v>
      </c>
      <c r="I42" s="18">
        <f>IFERROR(U42/AA42,0)</f>
        <v>1</v>
      </c>
      <c r="J42" s="32">
        <f>IFERROR((V42*AD42)/AC42,0)</f>
        <v>3.8752746198767145</v>
      </c>
      <c r="K42" s="32">
        <f>IFERROR((V42*AE42)/AC42,0)</f>
        <v>3.8752746198767145</v>
      </c>
      <c r="L42" s="32">
        <f>IFERROR((V42*AF42)/AC42,0)</f>
        <v>1.3209317912688032</v>
      </c>
      <c r="M42" s="32">
        <f>IFERROR((W42*AJ42)/AH42,0)</f>
        <v>0</v>
      </c>
      <c r="N42" s="32">
        <f>IFERROR((W42*AK42)/AH42,0)</f>
        <v>0</v>
      </c>
      <c r="O42" s="32">
        <f>IFERROR((X42*AN42)/AM42,0)</f>
        <v>0</v>
      </c>
      <c r="P42" s="26">
        <f>IFERROR((W42*AI42)/AH42,0)</f>
        <v>1.3065696776462675E-3</v>
      </c>
      <c r="Q42" s="27">
        <f>J42+M42+N42+O42</f>
        <v>3.8752746198767145</v>
      </c>
      <c r="R42" s="27">
        <f>K42+M42+N42+O42</f>
        <v>3.8752746198767145</v>
      </c>
      <c r="S42" s="27">
        <f>L42+M42+N42+O42</f>
        <v>1.3209317912688032</v>
      </c>
      <c r="U42" s="28">
        <v>1</v>
      </c>
      <c r="V42" s="34">
        <f>INDEX(Parts_Cost!$J$5:'Parts_Cost'!$J$30,E42)</f>
        <v>1.55691</v>
      </c>
      <c r="W42" s="35">
        <f>INDEX(Parts_Cost!$O$5:'Parts_Cost'!$O$30,E42)</f>
        <v>8.6071314814814819E-4</v>
      </c>
      <c r="X42" s="34">
        <f>INDEX(Parts_Cost!$T$5:'Parts_Cost'!$T$30,E42)</f>
        <v>0</v>
      </c>
      <c r="Z42" s="28">
        <v>6</v>
      </c>
      <c r="AA42" s="50">
        <f>IFERROR(INDEX(Nestings_Cost!$D$5:$J$5,Z42),0)</f>
        <v>1</v>
      </c>
      <c r="AB42" s="29">
        <v>5.1766100000000002</v>
      </c>
      <c r="AC42" s="32">
        <f>AB42*AA42</f>
        <v>5.1766100000000002</v>
      </c>
      <c r="AD42" s="34">
        <f>IFERROR(INDEX(Nestings_Cost!$D$55:$J$55,Z42),0)</f>
        <v>12.885</v>
      </c>
      <c r="AE42" s="34">
        <f>IFERROR(INDEX(Nestings_Cost!$D$56:$J$56,Z42),0)</f>
        <v>12.885</v>
      </c>
      <c r="AF42" s="34">
        <f>IFERROR(INDEX(Nestings_Cost!$D$57:$J$57,Z42),0)</f>
        <v>4.3919999999999995</v>
      </c>
      <c r="AG42" s="30">
        <v>3.4657879166666667E-3</v>
      </c>
      <c r="AH42" s="33">
        <f>AG42*AA42</f>
        <v>3.4657879166666667E-3</v>
      </c>
      <c r="AI42" s="35">
        <f>IFERROR(INDEX(Nestings_Cost!$D$20:$J$20,Z42),0)</f>
        <v>5.2610947222222221E-3</v>
      </c>
      <c r="AJ42" s="34">
        <f>IFERROR(INDEX(Nestings_Cost!$D$58:$J$58,Z42),0)</f>
        <v>0</v>
      </c>
      <c r="AK42" s="34">
        <f>IFERROR(INDEX(Nestings_Cost!$D$59:$J$59,Z42),0)</f>
        <v>0</v>
      </c>
      <c r="AL42" s="29">
        <v>0</v>
      </c>
      <c r="AM42" s="32">
        <f>AL42*AA42</f>
        <v>0</v>
      </c>
      <c r="AN42" s="34">
        <f>IFERROR(INDEX(Nestings_Cost!$D$60:$J$60,Z42),0)</f>
        <v>0</v>
      </c>
    </row>
    <row r="43" spans="2:40" ht="56.1" customHeight="1" thickTop="1" thickBot="1" x14ac:dyDescent="0.35">
      <c r="B43" s="48"/>
      <c r="C43" s="48"/>
      <c r="D43" s="48"/>
      <c r="E43" s="48">
        <v>23</v>
      </c>
      <c r="F43" s="48">
        <v>21434</v>
      </c>
      <c r="G43" s="19"/>
      <c r="H43" s="18">
        <v>1</v>
      </c>
      <c r="I43" s="18">
        <f>IFERROR(U43/AA43,0)</f>
        <v>1</v>
      </c>
      <c r="J43" s="32">
        <f>IFERROR((V43*AD43)/AC43,0)</f>
        <v>3.8752746198767145</v>
      </c>
      <c r="K43" s="32">
        <f>IFERROR((V43*AE43)/AC43,0)</f>
        <v>3.8752746198767145</v>
      </c>
      <c r="L43" s="32">
        <f>IFERROR((V43*AF43)/AC43,0)</f>
        <v>1.3209317912688032</v>
      </c>
      <c r="M43" s="32">
        <f>IFERROR((W43*AJ43)/AH43,0)</f>
        <v>0</v>
      </c>
      <c r="N43" s="32">
        <f>IFERROR((W43*AK43)/AH43,0)</f>
        <v>0</v>
      </c>
      <c r="O43" s="32">
        <f>IFERROR((X43*AN43)/AM43,0)</f>
        <v>0</v>
      </c>
      <c r="P43" s="26">
        <f>IFERROR((W43*AI43)/AH43,0)</f>
        <v>1.2309226871553731E-3</v>
      </c>
      <c r="Q43" s="27">
        <f>J43+M43+N43+O43</f>
        <v>3.8752746198767145</v>
      </c>
      <c r="R43" s="27">
        <f>K43+M43+N43+O43</f>
        <v>3.8752746198767145</v>
      </c>
      <c r="S43" s="27">
        <f>L43+M43+N43+O43</f>
        <v>1.3209317912688032</v>
      </c>
      <c r="U43" s="28">
        <v>1</v>
      </c>
      <c r="V43" s="34">
        <f>INDEX(Parts_Cost!$J$5:'Parts_Cost'!$J$30,E43)</f>
        <v>1.55691</v>
      </c>
      <c r="W43" s="35">
        <f>INDEX(Parts_Cost!$O$5:'Parts_Cost'!$O$30,E43)</f>
        <v>8.108800925925926E-4</v>
      </c>
      <c r="X43" s="34">
        <f>INDEX(Parts_Cost!$T$5:'Parts_Cost'!$T$30,E43)</f>
        <v>0</v>
      </c>
      <c r="Z43" s="28">
        <v>6</v>
      </c>
      <c r="AA43" s="50">
        <f>IFERROR(INDEX(Nestings_Cost!$D$5:$J$5,Z43),0)</f>
        <v>1</v>
      </c>
      <c r="AB43" s="29">
        <v>5.1766100000000002</v>
      </c>
      <c r="AC43" s="32">
        <f>AB43*AA43</f>
        <v>5.1766100000000002</v>
      </c>
      <c r="AD43" s="34">
        <f>IFERROR(INDEX(Nestings_Cost!$D$55:$J$55,Z43),0)</f>
        <v>12.885</v>
      </c>
      <c r="AE43" s="34">
        <f>IFERROR(INDEX(Nestings_Cost!$D$56:$J$56,Z43),0)</f>
        <v>12.885</v>
      </c>
      <c r="AF43" s="34">
        <f>IFERROR(INDEX(Nestings_Cost!$D$57:$J$57,Z43),0)</f>
        <v>4.3919999999999995</v>
      </c>
      <c r="AG43" s="30">
        <v>3.4657879166666667E-3</v>
      </c>
      <c r="AH43" s="33">
        <f>AG43*AA43</f>
        <v>3.4657879166666667E-3</v>
      </c>
      <c r="AI43" s="35">
        <f>IFERROR(INDEX(Nestings_Cost!$D$20:$J$20,Z43),0)</f>
        <v>5.2610947222222221E-3</v>
      </c>
      <c r="AJ43" s="34">
        <f>IFERROR(INDEX(Nestings_Cost!$D$58:$J$58,Z43),0)</f>
        <v>0</v>
      </c>
      <c r="AK43" s="34">
        <f>IFERROR(INDEX(Nestings_Cost!$D$59:$J$59,Z43),0)</f>
        <v>0</v>
      </c>
      <c r="AL43" s="29">
        <v>0</v>
      </c>
      <c r="AM43" s="32">
        <f>AL43*AA43</f>
        <v>0</v>
      </c>
      <c r="AN43" s="34">
        <f>IFERROR(INDEX(Nestings_Cost!$D$60:$J$60,Z43),0)</f>
        <v>0</v>
      </c>
    </row>
    <row r="44" spans="2:40" ht="56.1" customHeight="1" thickTop="1" thickBot="1" x14ac:dyDescent="0.35">
      <c r="B44" s="48"/>
      <c r="C44" s="48"/>
      <c r="D44" s="48"/>
      <c r="E44" s="48">
        <v>24</v>
      </c>
      <c r="F44" s="48">
        <v>21475</v>
      </c>
      <c r="G44" s="19"/>
      <c r="H44" s="18">
        <v>2</v>
      </c>
      <c r="I44" s="18">
        <f>IFERROR(U44/AA44,0)</f>
        <v>2</v>
      </c>
      <c r="J44" s="32">
        <f>IFERROR((V44*AD44)/AC44,0)</f>
        <v>0.67982020762622641</v>
      </c>
      <c r="K44" s="32">
        <f>IFERROR((V44*AE44)/AC44,0)</f>
        <v>0.67982020762622641</v>
      </c>
      <c r="L44" s="32">
        <f>IFERROR((V44*AF44)/AC44,0)</f>
        <v>0.23172451314663456</v>
      </c>
      <c r="M44" s="32">
        <f>IFERROR((W44*AJ44)/AH44,0)</f>
        <v>0</v>
      </c>
      <c r="N44" s="32">
        <f>IFERROR((W44*AK44)/AH44,0)</f>
        <v>0</v>
      </c>
      <c r="O44" s="32">
        <f>IFERROR((X44*AN44)/AM44,0)</f>
        <v>0</v>
      </c>
      <c r="P44" s="26">
        <f>IFERROR((W44*AI44)/AH44,0)</f>
        <v>7.1822565431548403E-4</v>
      </c>
      <c r="Q44" s="27">
        <f>J44+M44+N44+O44</f>
        <v>0.67982020762622641</v>
      </c>
      <c r="R44" s="27">
        <f>K44+M44+N44+O44</f>
        <v>0.67982020762622641</v>
      </c>
      <c r="S44" s="27">
        <f>L44+M44+N44+O44</f>
        <v>0.23172451314663456</v>
      </c>
      <c r="U44" s="28">
        <v>2</v>
      </c>
      <c r="V44" s="34">
        <f>INDEX(Parts_Cost!$J$5:'Parts_Cost'!$J$30,E44)</f>
        <v>0.273121</v>
      </c>
      <c r="W44" s="35">
        <f>INDEX(Parts_Cost!$O$5:'Parts_Cost'!$O$30,E44)</f>
        <v>4.7313685185185184E-4</v>
      </c>
      <c r="X44" s="34">
        <f>INDEX(Parts_Cost!$T$5:'Parts_Cost'!$T$30,E44)</f>
        <v>0</v>
      </c>
      <c r="Z44" s="28">
        <v>6</v>
      </c>
      <c r="AA44" s="50">
        <f>IFERROR(INDEX(Nestings_Cost!$D$5:$J$5,Z44),0)</f>
        <v>1</v>
      </c>
      <c r="AB44" s="29">
        <v>5.1766100000000002</v>
      </c>
      <c r="AC44" s="32">
        <f>AB44*AA44</f>
        <v>5.1766100000000002</v>
      </c>
      <c r="AD44" s="34">
        <f>IFERROR(INDEX(Nestings_Cost!$D$55:$J$55,Z44),0)</f>
        <v>12.885</v>
      </c>
      <c r="AE44" s="34">
        <f>IFERROR(INDEX(Nestings_Cost!$D$56:$J$56,Z44),0)</f>
        <v>12.885</v>
      </c>
      <c r="AF44" s="34">
        <f>IFERROR(INDEX(Nestings_Cost!$D$57:$J$57,Z44),0)</f>
        <v>4.3919999999999995</v>
      </c>
      <c r="AG44" s="30">
        <v>3.4657879166666667E-3</v>
      </c>
      <c r="AH44" s="33">
        <f>AG44*AA44</f>
        <v>3.4657879166666667E-3</v>
      </c>
      <c r="AI44" s="35">
        <f>IFERROR(INDEX(Nestings_Cost!$D$20:$J$20,Z44),0)</f>
        <v>5.2610947222222221E-3</v>
      </c>
      <c r="AJ44" s="34">
        <f>IFERROR(INDEX(Nestings_Cost!$D$58:$J$58,Z44),0)</f>
        <v>0</v>
      </c>
      <c r="AK44" s="34">
        <f>IFERROR(INDEX(Nestings_Cost!$D$59:$J$59,Z44),0)</f>
        <v>0</v>
      </c>
      <c r="AL44" s="29">
        <v>0</v>
      </c>
      <c r="AM44" s="32">
        <f>AL44*AA44</f>
        <v>0</v>
      </c>
      <c r="AN44" s="34">
        <f>IFERROR(INDEX(Nestings_Cost!$D$60:$J$60,Z44),0)</f>
        <v>0</v>
      </c>
    </row>
    <row r="45" spans="2:40" ht="56.1" customHeight="1" thickTop="1" thickBot="1" x14ac:dyDescent="0.35">
      <c r="B45" s="48"/>
      <c r="C45" s="48"/>
      <c r="D45" s="48"/>
      <c r="E45" s="48">
        <v>25</v>
      </c>
      <c r="F45" s="48">
        <v>39563</v>
      </c>
      <c r="G45" s="19"/>
      <c r="H45" s="18">
        <v>2</v>
      </c>
      <c r="I45" s="18">
        <f>IFERROR(U45/AA45,0)</f>
        <v>2</v>
      </c>
      <c r="J45" s="32">
        <f>IFERROR((V45*AD45)/AC45,0)</f>
        <v>1.8874051724970589</v>
      </c>
      <c r="K45" s="32">
        <f>IFERROR((V45*AE45)/AC45,0)</f>
        <v>1.8874051724970589</v>
      </c>
      <c r="L45" s="32">
        <f>IFERROR((V45*AF45)/AC45,0)</f>
        <v>0.64334369558456195</v>
      </c>
      <c r="M45" s="32">
        <f>IFERROR((W45*AJ45)/AH45,0)</f>
        <v>0</v>
      </c>
      <c r="N45" s="32">
        <f>IFERROR((W45*AK45)/AH45,0)</f>
        <v>0</v>
      </c>
      <c r="O45" s="32">
        <f>IFERROR((X45*AN45)/AM45,0)</f>
        <v>0</v>
      </c>
      <c r="P45" s="26">
        <f>IFERROR((W45*AI45)/AH45,0)</f>
        <v>6.4357552439480673E-4</v>
      </c>
      <c r="Q45" s="27">
        <f>J45+M45+N45+O45</f>
        <v>1.8874051724970589</v>
      </c>
      <c r="R45" s="27">
        <f>K45+M45+N45+O45</f>
        <v>1.8874051724970589</v>
      </c>
      <c r="S45" s="27">
        <f>L45+M45+N45+O45</f>
        <v>0.64334369558456195</v>
      </c>
      <c r="U45" s="28">
        <v>2</v>
      </c>
      <c r="V45" s="34">
        <f>INDEX(Parts_Cost!$J$5:'Parts_Cost'!$J$30,E45)</f>
        <v>0.758274</v>
      </c>
      <c r="W45" s="35">
        <f>INDEX(Parts_Cost!$O$5:'Parts_Cost'!$O$30,E45)</f>
        <v>4.2396048611111114E-4</v>
      </c>
      <c r="X45" s="34">
        <f>INDEX(Parts_Cost!$T$5:'Parts_Cost'!$T$30,E45)</f>
        <v>0</v>
      </c>
      <c r="Z45" s="28">
        <v>6</v>
      </c>
      <c r="AA45" s="50">
        <f>IFERROR(INDEX(Nestings_Cost!$D$5:$J$5,Z45),0)</f>
        <v>1</v>
      </c>
      <c r="AB45" s="29">
        <v>5.1766100000000002</v>
      </c>
      <c r="AC45" s="32">
        <f>AB45*AA45</f>
        <v>5.1766100000000002</v>
      </c>
      <c r="AD45" s="34">
        <f>IFERROR(INDEX(Nestings_Cost!$D$55:$J$55,Z45),0)</f>
        <v>12.885</v>
      </c>
      <c r="AE45" s="34">
        <f>IFERROR(INDEX(Nestings_Cost!$D$56:$J$56,Z45),0)</f>
        <v>12.885</v>
      </c>
      <c r="AF45" s="34">
        <f>IFERROR(INDEX(Nestings_Cost!$D$57:$J$57,Z45),0)</f>
        <v>4.3919999999999995</v>
      </c>
      <c r="AG45" s="30">
        <v>3.4657879166666667E-3</v>
      </c>
      <c r="AH45" s="33">
        <f>AG45*AA45</f>
        <v>3.4657879166666667E-3</v>
      </c>
      <c r="AI45" s="35">
        <f>IFERROR(INDEX(Nestings_Cost!$D$20:$J$20,Z45),0)</f>
        <v>5.2610947222222221E-3</v>
      </c>
      <c r="AJ45" s="34">
        <f>IFERROR(INDEX(Nestings_Cost!$D$58:$J$58,Z45),0)</f>
        <v>0</v>
      </c>
      <c r="AK45" s="34">
        <f>IFERROR(INDEX(Nestings_Cost!$D$59:$J$59,Z45),0)</f>
        <v>0</v>
      </c>
      <c r="AL45" s="29">
        <v>0</v>
      </c>
      <c r="AM45" s="32">
        <f>AL45*AA45</f>
        <v>0</v>
      </c>
      <c r="AN45" s="34">
        <f>IFERROR(INDEX(Nestings_Cost!$D$60:$J$60,Z45),0)</f>
        <v>0</v>
      </c>
    </row>
    <row r="46" spans="2:40" ht="15" thickTop="1" x14ac:dyDescent="0.3"/>
  </sheetData>
  <mergeCells count="2">
    <mergeCell ref="U1:X1"/>
    <mergeCell ref="Z1:AN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General</vt:lpstr>
      <vt:lpstr>Nestings_Cost</vt:lpstr>
      <vt:lpstr>Nestings_Time</vt:lpstr>
      <vt:lpstr>Parts_Cost</vt:lpstr>
      <vt:lpstr>Parts_Time</vt:lpstr>
      <vt:lpstr>Nestings_Parts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Poza</dc:creator>
  <cp:lastModifiedBy>PCP 05</cp:lastModifiedBy>
  <dcterms:created xsi:type="dcterms:W3CDTF">2013-11-19T16:56:23Z</dcterms:created>
  <dcterms:modified xsi:type="dcterms:W3CDTF">2024-07-09T19:20:25Z</dcterms:modified>
</cp:coreProperties>
</file>